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Yang Lab\Manuscripts\Engineered Scramblases\eLife\VOR Documents\Figures\"/>
    </mc:Choice>
  </mc:AlternateContent>
  <xr:revisionPtr revIDLastSave="0" documentId="8_{ED5257DE-BA30-4187-BBBC-664A99D01F20}" xr6:coauthVersionLast="47" xr6:coauthVersionMax="47" xr10:uidLastSave="{00000000-0000-0000-0000-000000000000}"/>
  <bookViews>
    <workbookView xWindow="-110" yWindow="-110" windowWidth="19420" windowHeight="10300" xr2:uid="{08AAD5EB-3E3F-4BCC-A0D4-4A0A9320B0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F52" i="1" s="1"/>
  <c r="E51" i="1"/>
  <c r="E52" i="1" s="1"/>
  <c r="D51" i="1"/>
  <c r="D52" i="1" s="1"/>
  <c r="C51" i="1"/>
  <c r="C52" i="1" s="1"/>
  <c r="F11" i="1"/>
  <c r="F12" i="1" s="1"/>
  <c r="E11" i="1"/>
  <c r="E12" i="1" s="1"/>
  <c r="D11" i="1"/>
  <c r="D12" i="1" s="1"/>
  <c r="C11" i="1"/>
  <c r="C12" i="1" s="1"/>
  <c r="C13" i="1" l="1"/>
  <c r="C14" i="1"/>
  <c r="E14" i="1"/>
  <c r="E13" i="1"/>
  <c r="C53" i="1"/>
  <c r="C54" i="1"/>
  <c r="D53" i="1"/>
  <c r="D54" i="1"/>
  <c r="E54" i="1"/>
  <c r="E53" i="1"/>
  <c r="D13" i="1"/>
  <c r="D14" i="1"/>
  <c r="F14" i="1"/>
  <c r="F13" i="1"/>
  <c r="F54" i="1"/>
  <c r="F53" i="1"/>
</calcChain>
</file>

<file path=xl/sharedStrings.xml><?xml version="1.0" encoding="utf-8"?>
<sst xmlns="http://schemas.openxmlformats.org/spreadsheetml/2006/main" count="60" uniqueCount="31">
  <si>
    <t>Fig. 6c</t>
  </si>
  <si>
    <t>WT</t>
  </si>
  <si>
    <t>W472K</t>
  </si>
  <si>
    <t>S475K</t>
  </si>
  <si>
    <t>A476K</t>
  </si>
  <si>
    <t>Unpaired two-tailed t-test with Welch's correction</t>
  </si>
  <si>
    <t>n</t>
  </si>
  <si>
    <t>SEM</t>
  </si>
  <si>
    <t>Mean+SEM</t>
  </si>
  <si>
    <t>Mean-SEM</t>
  </si>
  <si>
    <t>P value</t>
  </si>
  <si>
    <t>&lt;0.0001</t>
  </si>
  <si>
    <t>Summary</t>
  </si>
  <si>
    <t>**</t>
  </si>
  <si>
    <t>****</t>
  </si>
  <si>
    <t>Welch-corrected t</t>
  </si>
  <si>
    <t>Welch-corrected df</t>
  </si>
  <si>
    <t>95% CI</t>
  </si>
  <si>
    <t>43.37 to 86.01</t>
  </si>
  <si>
    <t>55.06 to 63.63</t>
  </si>
  <si>
    <r>
      <t>R</t>
    </r>
    <r>
      <rPr>
        <vertAlign val="superscript"/>
        <sz val="12"/>
        <rFont val="Arial"/>
        <family val="2"/>
      </rPr>
      <t>2</t>
    </r>
  </si>
  <si>
    <t>Fig. 6e</t>
  </si>
  <si>
    <t>Test Potential (mV)</t>
  </si>
  <si>
    <t>Mock (normalized to WT)</t>
  </si>
  <si>
    <t>Fig. 6f (-80 mmHg)</t>
  </si>
  <si>
    <t>*</t>
  </si>
  <si>
    <t>***</t>
  </si>
  <si>
    <t>-42.51 to -10.28</t>
  </si>
  <si>
    <t>-53.67 to -6.756</t>
  </si>
  <si>
    <t>-37.41 to -13.60</t>
  </si>
  <si>
    <t>Fig. 6f                                                  (-80 mmHg)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</si>
</sst>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5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0" fontId="1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1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165" fontId="1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0" borderId="1" xfId="0" applyNumberFormat="1" applyFont="1" applyBorder="1"/>
    <xf numFmtId="2" fontId="1" fillId="0" borderId="1" xfId="0" applyNumberFormat="1" applyFont="1" applyBorder="1"/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E599D-CC5C-4AD1-9876-F9FCA6AD8883}">
  <dimension ref="A1:AL69"/>
  <sheetViews>
    <sheetView tabSelected="1" zoomScale="40" zoomScaleNormal="40" workbookViewId="0"/>
  </sheetViews>
  <sheetFormatPr defaultRowHeight="14.5"/>
  <cols>
    <col min="2" max="2" width="37.1796875" bestFit="1" customWidth="1"/>
    <col min="3" max="3" width="20.81640625" bestFit="1" customWidth="1"/>
    <col min="4" max="6" width="16.81640625" bestFit="1" customWidth="1"/>
    <col min="7" max="22" width="9.6328125" bestFit="1" customWidth="1"/>
    <col min="23" max="29" width="10.453125" bestFit="1" customWidth="1"/>
    <col min="30" max="31" width="11.1796875" bestFit="1" customWidth="1"/>
    <col min="32" max="34" width="10.453125" bestFit="1" customWidth="1"/>
    <col min="35" max="35" width="11.6328125" bestFit="1" customWidth="1"/>
    <col min="36" max="36" width="10.453125" bestFit="1" customWidth="1"/>
  </cols>
  <sheetData>
    <row r="1" spans="1:38" ht="15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5.5">
      <c r="A2" s="1"/>
      <c r="B2" s="1"/>
      <c r="C2" s="2" t="s">
        <v>0</v>
      </c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5.5">
      <c r="A3" s="1"/>
      <c r="B3" s="1"/>
      <c r="C3" s="3" t="s">
        <v>1</v>
      </c>
      <c r="D3" s="3" t="s">
        <v>2</v>
      </c>
      <c r="E3" s="3" t="s">
        <v>3</v>
      </c>
      <c r="F3" s="3" t="s">
        <v>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5.5">
      <c r="A4" s="1"/>
      <c r="B4" s="1"/>
      <c r="C4" s="4">
        <v>0</v>
      </c>
      <c r="D4" s="5">
        <v>69.38776</v>
      </c>
      <c r="E4" s="5">
        <v>58.823529999999998</v>
      </c>
      <c r="F4" s="6">
        <v>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5.5">
      <c r="A5" s="1"/>
      <c r="B5" s="1"/>
      <c r="C5" s="4">
        <v>0</v>
      </c>
      <c r="D5" s="5">
        <v>75.757580000000004</v>
      </c>
      <c r="E5" s="5">
        <v>59.523809999999997</v>
      </c>
      <c r="F5" s="6">
        <v>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5.5">
      <c r="A6" s="1"/>
      <c r="B6" s="1"/>
      <c r="C6" s="4">
        <v>0</v>
      </c>
      <c r="D6" s="5">
        <v>68.421049999999994</v>
      </c>
      <c r="E6" s="5">
        <v>62.790700000000001</v>
      </c>
      <c r="F6" s="6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15.5">
      <c r="A7" s="1"/>
      <c r="B7" s="1"/>
      <c r="C7" s="4">
        <v>0</v>
      </c>
      <c r="D7" s="5">
        <v>45.192309999999999</v>
      </c>
      <c r="E7" s="5">
        <v>56.25</v>
      </c>
      <c r="F7" s="6"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5.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15.5">
      <c r="A9" s="1"/>
      <c r="B9" s="7" t="s">
        <v>0</v>
      </c>
      <c r="C9" s="2" t="s">
        <v>5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15.5">
      <c r="A10" s="1"/>
      <c r="B10" s="8"/>
      <c r="C10" s="3" t="s">
        <v>1</v>
      </c>
      <c r="D10" s="3" t="s">
        <v>2</v>
      </c>
      <c r="E10" s="3" t="s">
        <v>3</v>
      </c>
      <c r="F10" s="3" t="s">
        <v>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5.5">
      <c r="A11" s="1"/>
      <c r="B11" s="6" t="s">
        <v>6</v>
      </c>
      <c r="C11" s="6">
        <f>COUNT(C4:C7)</f>
        <v>4</v>
      </c>
      <c r="D11" s="6">
        <f>COUNT(D4:D7)</f>
        <v>4</v>
      </c>
      <c r="E11" s="6">
        <f>COUNT(E4:E7)</f>
        <v>4</v>
      </c>
      <c r="F11" s="6">
        <f>COUNT(F4:F7)</f>
        <v>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5.5">
      <c r="A12" s="1"/>
      <c r="B12" s="6" t="s">
        <v>7</v>
      </c>
      <c r="C12" s="6">
        <f>_xlfn.STDEV.S(C4:C7)/(SQRT(C11))</f>
        <v>0</v>
      </c>
      <c r="D12" s="9">
        <f>_xlfn.STDEV.S(D4:D7)/(SQRT(D11))</f>
        <v>6.699756992422027</v>
      </c>
      <c r="E12" s="9">
        <f>_xlfn.STDEV.S(E4:E7)/(SQRT(E11))</f>
        <v>1.3464694979401999</v>
      </c>
      <c r="F12" s="9">
        <f>_xlfn.STDEV.S(F4:F7)/(SQRT(F11))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5.5">
      <c r="A13" s="1"/>
      <c r="B13" s="6" t="s">
        <v>8</v>
      </c>
      <c r="C13" s="6">
        <f>AVERAGE(C4:C7)+C12</f>
        <v>0</v>
      </c>
      <c r="D13" s="9">
        <f>AVERAGE(D4:D7)+D12</f>
        <v>71.389431992422033</v>
      </c>
      <c r="E13" s="9">
        <f>AVERAGE(E4:E7)+E12</f>
        <v>60.693479497940196</v>
      </c>
      <c r="F13" s="9">
        <f>AVERAGE(F4:F7)+F12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5.5">
      <c r="A14" s="1"/>
      <c r="B14" s="6" t="s">
        <v>9</v>
      </c>
      <c r="C14" s="6">
        <f>AVERAGE(C4:C7)-C12</f>
        <v>0</v>
      </c>
      <c r="D14" s="9">
        <f>AVERAGE(D4:D7)-D12</f>
        <v>57.989918007577984</v>
      </c>
      <c r="E14" s="9">
        <f>AVERAGE(E4:E7)-E12</f>
        <v>58.000540502059799</v>
      </c>
      <c r="F14" s="9">
        <f>AVERAGE(F4:F7)-F12</f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5.5">
      <c r="A15" s="1"/>
      <c r="B15" s="6" t="s">
        <v>10</v>
      </c>
      <c r="C15" s="6"/>
      <c r="D15" s="10">
        <v>2.3999999999999998E-3</v>
      </c>
      <c r="E15" s="10" t="s">
        <v>11</v>
      </c>
      <c r="F15" s="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5.5">
      <c r="A16" s="1"/>
      <c r="B16" s="6" t="s">
        <v>12</v>
      </c>
      <c r="C16" s="6"/>
      <c r="D16" s="11" t="s">
        <v>13</v>
      </c>
      <c r="E16" s="11" t="s">
        <v>14</v>
      </c>
      <c r="F16" s="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.5">
      <c r="A17" s="1"/>
      <c r="B17" s="6" t="s">
        <v>15</v>
      </c>
      <c r="C17" s="6"/>
      <c r="D17" s="4">
        <v>9.6560000000000006</v>
      </c>
      <c r="E17" s="4">
        <v>44.08</v>
      </c>
      <c r="F17" s="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5.5">
      <c r="A18" s="1"/>
      <c r="B18" s="6" t="s">
        <v>16</v>
      </c>
      <c r="C18" s="6"/>
      <c r="D18" s="12">
        <v>3</v>
      </c>
      <c r="E18" s="12">
        <v>3</v>
      </c>
      <c r="F18" s="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5.5">
      <c r="A19" s="1"/>
      <c r="B19" s="11" t="s">
        <v>17</v>
      </c>
      <c r="C19" s="6"/>
      <c r="D19" s="10" t="s">
        <v>18</v>
      </c>
      <c r="E19" s="10" t="s">
        <v>19</v>
      </c>
      <c r="F19" s="6"/>
      <c r="G19" s="13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8.5">
      <c r="A20" s="1"/>
      <c r="B20" s="11" t="s">
        <v>20</v>
      </c>
      <c r="C20" s="6"/>
      <c r="D20" s="4">
        <v>0.96879999999999999</v>
      </c>
      <c r="E20" s="4">
        <v>0.99850000000000005</v>
      </c>
      <c r="F20" s="6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5.5">
      <c r="A21" s="1"/>
      <c r="B21" s="1"/>
      <c r="C21" s="1"/>
      <c r="D21" s="1"/>
      <c r="E21" s="1"/>
      <c r="F21" s="1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5.5">
      <c r="A22" s="1"/>
      <c r="B22" s="1"/>
      <c r="C22" s="2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1"/>
      <c r="AL22" s="1"/>
    </row>
    <row r="23" spans="1:38" ht="15.5">
      <c r="A23" s="1"/>
      <c r="B23" s="1"/>
      <c r="C23" s="3" t="s">
        <v>22</v>
      </c>
      <c r="D23" s="15" t="s">
        <v>1</v>
      </c>
      <c r="E23" s="16"/>
      <c r="F23" s="16"/>
      <c r="G23" s="16"/>
      <c r="H23" s="16"/>
      <c r="I23" s="16"/>
      <c r="J23" s="17"/>
      <c r="K23" s="15" t="s">
        <v>2</v>
      </c>
      <c r="L23" s="16"/>
      <c r="M23" s="16"/>
      <c r="N23" s="16"/>
      <c r="O23" s="16"/>
      <c r="P23" s="16"/>
      <c r="Q23" s="17"/>
      <c r="R23" s="15" t="s">
        <v>3</v>
      </c>
      <c r="S23" s="16"/>
      <c r="T23" s="16"/>
      <c r="U23" s="16"/>
      <c r="V23" s="17"/>
      <c r="W23" s="18" t="s">
        <v>4</v>
      </c>
      <c r="X23" s="18"/>
      <c r="Y23" s="18"/>
      <c r="Z23" s="18"/>
      <c r="AA23" s="18"/>
      <c r="AB23" s="18"/>
      <c r="AC23" s="18"/>
      <c r="AD23" s="18" t="s">
        <v>23</v>
      </c>
      <c r="AE23" s="18"/>
      <c r="AF23" s="18"/>
      <c r="AG23" s="18"/>
      <c r="AH23" s="18"/>
      <c r="AI23" s="18"/>
      <c r="AJ23" s="18"/>
      <c r="AK23" s="1"/>
      <c r="AL23" s="1"/>
    </row>
    <row r="24" spans="1:38" ht="15.5">
      <c r="A24" s="1"/>
      <c r="B24" s="1"/>
      <c r="C24" s="4">
        <v>-100</v>
      </c>
      <c r="D24" s="5">
        <v>-6.1749999999999999E-2</v>
      </c>
      <c r="E24" s="5">
        <v>-7.8589999999999993E-2</v>
      </c>
      <c r="F24" s="5">
        <v>-4.6960000000000002E-2</v>
      </c>
      <c r="G24" s="5">
        <v>-1.6959999999999999E-2</v>
      </c>
      <c r="H24" s="5">
        <v>-2.376E-2</v>
      </c>
      <c r="I24" s="5">
        <v>-1.7239999999999998E-2</v>
      </c>
      <c r="J24" s="5">
        <v>-3.007E-2</v>
      </c>
      <c r="K24" s="5">
        <v>6.3599999999999996E-4</v>
      </c>
      <c r="L24" s="5">
        <v>4.6579999999999998E-3</v>
      </c>
      <c r="M24" s="5">
        <v>-1.128E-2</v>
      </c>
      <c r="N24" s="5">
        <v>5.3140000000000001E-3</v>
      </c>
      <c r="O24" s="5">
        <v>-6.6890000000000005E-2</v>
      </c>
      <c r="P24" s="5">
        <v>-0.11277</v>
      </c>
      <c r="Q24" s="5">
        <v>-6.5300000000000002E-3</v>
      </c>
      <c r="R24" s="5">
        <v>-2.913E-2</v>
      </c>
      <c r="S24" s="5">
        <v>-5.3319999999999999E-2</v>
      </c>
      <c r="T24" s="5">
        <v>-0.15620000000000001</v>
      </c>
      <c r="U24" s="5">
        <v>-0.12476</v>
      </c>
      <c r="V24" s="5">
        <v>-7.6600000000000001E-2</v>
      </c>
      <c r="W24" s="5">
        <v>-6.1310000000000003E-2</v>
      </c>
      <c r="X24" s="9">
        <v>-3.0339999999999999E-2</v>
      </c>
      <c r="Y24" s="9">
        <v>-1.814E-2</v>
      </c>
      <c r="Z24" s="9">
        <v>-0.11172</v>
      </c>
      <c r="AA24" s="9">
        <v>-0.15584000000000001</v>
      </c>
      <c r="AB24" s="9">
        <v>-0.16189000000000001</v>
      </c>
      <c r="AC24" s="9">
        <v>-0.10725</v>
      </c>
      <c r="AD24" s="9">
        <v>-1.4590000000000001E-2</v>
      </c>
      <c r="AE24" s="9">
        <v>4.0400000000000002E-3</v>
      </c>
      <c r="AF24" s="9">
        <v>6.1500000000000001E-3</v>
      </c>
      <c r="AG24" s="9">
        <v>1.2199999999999999E-3</v>
      </c>
      <c r="AH24" s="9">
        <v>3.16E-3</v>
      </c>
      <c r="AI24" s="9">
        <v>2.4529999999999999E-3</v>
      </c>
      <c r="AJ24" s="9">
        <v>6.7549999999999997E-3</v>
      </c>
      <c r="AK24" s="1"/>
      <c r="AL24" s="1"/>
    </row>
    <row r="25" spans="1:38" ht="15.5">
      <c r="A25" s="1"/>
      <c r="B25" s="1"/>
      <c r="C25" s="4">
        <v>-80</v>
      </c>
      <c r="D25" s="5">
        <v>-1.9599999999999999E-2</v>
      </c>
      <c r="E25" s="5">
        <v>-6.2469999999999998E-2</v>
      </c>
      <c r="F25" s="5">
        <v>-3.9320000000000001E-2</v>
      </c>
      <c r="G25" s="5">
        <v>-4.2439999999999999E-2</v>
      </c>
      <c r="H25" s="5">
        <v>-2.981E-2</v>
      </c>
      <c r="I25" s="5">
        <v>-9.6500000000000006E-3</v>
      </c>
      <c r="J25" s="5">
        <v>-2.6360000000000001E-2</v>
      </c>
      <c r="K25" s="5">
        <v>-1.3469999999999999E-2</v>
      </c>
      <c r="L25" s="5">
        <v>-1.839E-2</v>
      </c>
      <c r="M25" s="5">
        <v>-1.115E-2</v>
      </c>
      <c r="N25" s="5">
        <v>-3.1690000000000003E-2</v>
      </c>
      <c r="O25" s="5">
        <v>-7.5480000000000005E-2</v>
      </c>
      <c r="P25" s="5">
        <v>-9.7750000000000004E-2</v>
      </c>
      <c r="Q25" s="5">
        <v>-0.10868999999999999</v>
      </c>
      <c r="R25" s="5">
        <v>-4.641E-2</v>
      </c>
      <c r="S25" s="5">
        <v>-4.7100000000000003E-2</v>
      </c>
      <c r="T25" s="5">
        <v>-0.16461000000000001</v>
      </c>
      <c r="U25" s="5">
        <v>-9.6460000000000004E-2</v>
      </c>
      <c r="V25" s="5">
        <v>-6.6430000000000003E-2</v>
      </c>
      <c r="W25" s="5">
        <v>-3.5810000000000002E-2</v>
      </c>
      <c r="X25" s="9">
        <v>-7.3499999999999998E-3</v>
      </c>
      <c r="Y25" s="9">
        <v>-9.4599999999999997E-3</v>
      </c>
      <c r="Z25" s="9">
        <v>-0.11862</v>
      </c>
      <c r="AA25" s="9">
        <v>-0.13503000000000001</v>
      </c>
      <c r="AB25" s="9">
        <v>-0.11907</v>
      </c>
      <c r="AC25" s="9">
        <v>-9.6629999999999994E-2</v>
      </c>
      <c r="AD25" s="9">
        <v>1.8420000000000001E-3</v>
      </c>
      <c r="AE25" s="9">
        <v>1.604E-3</v>
      </c>
      <c r="AF25" s="9">
        <v>3.8119999999999999E-3</v>
      </c>
      <c r="AG25" s="9">
        <v>-4.0999999999999999E-4</v>
      </c>
      <c r="AH25" s="9">
        <v>2.1100000000000001E-4</v>
      </c>
      <c r="AI25" s="9">
        <v>1.3489999999999999E-3</v>
      </c>
      <c r="AJ25" s="9">
        <v>3.9300000000000003E-3</v>
      </c>
      <c r="AK25" s="1"/>
      <c r="AL25" s="1"/>
    </row>
    <row r="26" spans="1:38" ht="15.5">
      <c r="A26" s="1"/>
      <c r="B26" s="1"/>
      <c r="C26" s="4">
        <v>-60</v>
      </c>
      <c r="D26" s="5">
        <v>-1.5709999999999998E-2</v>
      </c>
      <c r="E26" s="5">
        <v>-5.4149999999999997E-2</v>
      </c>
      <c r="F26" s="5">
        <v>-4.3799999999999999E-2</v>
      </c>
      <c r="G26" s="5">
        <v>-2.2800000000000001E-2</v>
      </c>
      <c r="H26" s="5">
        <v>-2.6290000000000001E-2</v>
      </c>
      <c r="I26" s="5">
        <v>-1.2999999999999999E-4</v>
      </c>
      <c r="J26" s="5">
        <v>-1.128E-2</v>
      </c>
      <c r="K26" s="5">
        <v>-1.538E-2</v>
      </c>
      <c r="L26" s="5">
        <v>-5.466E-2</v>
      </c>
      <c r="M26" s="5">
        <v>-4.1869999999999997E-2</v>
      </c>
      <c r="N26" s="5">
        <v>-3.3579999999999999E-2</v>
      </c>
      <c r="O26" s="5">
        <v>-3.7569999999999999E-2</v>
      </c>
      <c r="P26" s="5">
        <v>-7.6429999999999998E-2</v>
      </c>
      <c r="Q26" s="5">
        <v>2.0327999999999999E-2</v>
      </c>
      <c r="R26" s="5">
        <v>-3.4399999999999999E-3</v>
      </c>
      <c r="S26" s="5">
        <v>6.4270000000000004E-3</v>
      </c>
      <c r="T26" s="5">
        <v>-0.14088000000000001</v>
      </c>
      <c r="U26" s="5">
        <v>-9.5049999999999996E-2</v>
      </c>
      <c r="V26" s="5">
        <v>-5.3080000000000002E-2</v>
      </c>
      <c r="W26" s="5">
        <v>-1.3690000000000001E-2</v>
      </c>
      <c r="X26" s="9">
        <v>-8.1600000000000006E-3</v>
      </c>
      <c r="Y26" s="9">
        <v>-9.3200000000000002E-3</v>
      </c>
      <c r="Z26" s="9">
        <v>-0.10364</v>
      </c>
      <c r="AA26" s="9">
        <v>-0.11087</v>
      </c>
      <c r="AB26" s="9">
        <v>-9.8150000000000001E-2</v>
      </c>
      <c r="AC26" s="9">
        <v>-6.9320000000000007E-2</v>
      </c>
      <c r="AD26" s="9">
        <v>-6.8999999999999997E-5</v>
      </c>
      <c r="AE26" s="9">
        <v>5.3499999999999999E-4</v>
      </c>
      <c r="AF26" s="9">
        <v>2.5630000000000002E-3</v>
      </c>
      <c r="AG26" s="9">
        <v>-3.6999999999999999E-4</v>
      </c>
      <c r="AH26" s="9">
        <v>2.81E-4</v>
      </c>
      <c r="AI26" s="9">
        <v>1.034E-3</v>
      </c>
      <c r="AJ26" s="9">
        <v>1.1050000000000001E-3</v>
      </c>
      <c r="AK26" s="1"/>
      <c r="AL26" s="1"/>
    </row>
    <row r="27" spans="1:38" ht="15.5">
      <c r="A27" s="1"/>
      <c r="B27" s="1"/>
      <c r="C27" s="4">
        <v>-40</v>
      </c>
      <c r="D27" s="5">
        <v>-1.7500000000000002E-2</v>
      </c>
      <c r="E27" s="5">
        <v>-4.299E-2</v>
      </c>
      <c r="F27" s="5">
        <v>-3.7150000000000002E-2</v>
      </c>
      <c r="G27" s="5">
        <v>-6.4799999999999996E-3</v>
      </c>
      <c r="H27" s="5">
        <v>-1.1440000000000001E-2</v>
      </c>
      <c r="I27" s="5">
        <v>5.0130000000000001E-3</v>
      </c>
      <c r="J27" s="5">
        <v>-4.2000000000000002E-4</v>
      </c>
      <c r="K27" s="5">
        <v>1.9288E-2</v>
      </c>
      <c r="L27" s="5">
        <v>-1.941E-2</v>
      </c>
      <c r="M27" s="5">
        <v>4.1404000000000003E-2</v>
      </c>
      <c r="N27" s="5">
        <v>-2.9579999999999999E-2</v>
      </c>
      <c r="O27" s="5">
        <v>4.228E-3</v>
      </c>
      <c r="P27" s="5">
        <v>-6.2549999999999994E-2</v>
      </c>
      <c r="Q27" s="5">
        <v>7.9250000000000001E-2</v>
      </c>
      <c r="R27" s="5">
        <v>1.2422000000000001E-2</v>
      </c>
      <c r="S27" s="5">
        <v>2.7206000000000001E-2</v>
      </c>
      <c r="T27" s="5">
        <v>-6.2780000000000002E-2</v>
      </c>
      <c r="U27" s="5">
        <v>-0.08</v>
      </c>
      <c r="V27" s="5">
        <v>-3.9750000000000001E-2</v>
      </c>
      <c r="W27" s="5">
        <v>3.0880000000000001E-2</v>
      </c>
      <c r="X27" s="9">
        <v>1.4779999999999999E-3</v>
      </c>
      <c r="Y27" s="9">
        <v>1.6645E-2</v>
      </c>
      <c r="Z27" s="9">
        <v>-8.7559999999999999E-2</v>
      </c>
      <c r="AA27" s="9">
        <v>-7.6509999999999995E-2</v>
      </c>
      <c r="AB27" s="9">
        <v>-7.775E-2</v>
      </c>
      <c r="AC27" s="9">
        <v>-5.8959999999999999E-2</v>
      </c>
      <c r="AD27" s="9">
        <v>5.9100000000000005E-4</v>
      </c>
      <c r="AE27" s="9">
        <v>-1.6000000000000001E-3</v>
      </c>
      <c r="AF27" s="9">
        <v>2.1779999999999998E-3</v>
      </c>
      <c r="AG27" s="9">
        <v>-5.0000000000000001E-4</v>
      </c>
      <c r="AH27" s="9">
        <v>-2.3000000000000001E-4</v>
      </c>
      <c r="AI27" s="9">
        <v>6.4800000000000003E-4</v>
      </c>
      <c r="AJ27" s="9">
        <v>-2.7E-4</v>
      </c>
      <c r="AK27" s="1"/>
      <c r="AL27" s="1"/>
    </row>
    <row r="28" spans="1:38" ht="15.5">
      <c r="A28" s="1"/>
      <c r="B28" s="1"/>
      <c r="C28" s="4">
        <v>-20</v>
      </c>
      <c r="D28" s="5">
        <v>-1.3140000000000001E-2</v>
      </c>
      <c r="E28" s="5">
        <v>-2.6040000000000001E-2</v>
      </c>
      <c r="F28" s="5">
        <v>-2.205E-2</v>
      </c>
      <c r="G28" s="5">
        <v>3.2980000000000002E-3</v>
      </c>
      <c r="H28" s="5">
        <v>-9.1299999999999992E-3</v>
      </c>
      <c r="I28" s="5">
        <v>1.9570000000000001E-2</v>
      </c>
      <c r="J28" s="5">
        <v>1.2385E-2</v>
      </c>
      <c r="K28" s="5">
        <v>1.6545000000000001E-2</v>
      </c>
      <c r="L28" s="5">
        <v>4.8700000000000002E-4</v>
      </c>
      <c r="M28" s="5">
        <v>0.12870599999999999</v>
      </c>
      <c r="N28" s="5">
        <v>-1.9400000000000001E-3</v>
      </c>
      <c r="O28" s="5">
        <v>5.0778999999999998E-2</v>
      </c>
      <c r="P28" s="5">
        <v>-3.1309999999999998E-2</v>
      </c>
      <c r="Q28" s="5">
        <v>0.14715900000000001</v>
      </c>
      <c r="R28" s="5">
        <v>2.9215999999999999E-2</v>
      </c>
      <c r="S28" s="5">
        <v>5.2018000000000002E-2</v>
      </c>
      <c r="T28" s="5">
        <v>-8.8999999999999999E-3</v>
      </c>
      <c r="U28" s="5">
        <v>-2.4760000000000001E-2</v>
      </c>
      <c r="V28" s="5">
        <v>-2.2290000000000001E-2</v>
      </c>
      <c r="W28" s="5">
        <v>7.2863999999999998E-2</v>
      </c>
      <c r="X28" s="9">
        <v>3.6621000000000001E-2</v>
      </c>
      <c r="Y28" s="9">
        <v>4.0904000000000003E-2</v>
      </c>
      <c r="Z28" s="9">
        <v>-6.3329999999999997E-2</v>
      </c>
      <c r="AA28" s="9">
        <v>-5.0279999999999998E-2</v>
      </c>
      <c r="AB28" s="9">
        <v>-6.1240000000000003E-2</v>
      </c>
      <c r="AC28" s="9">
        <v>-2.2700000000000001E-2</v>
      </c>
      <c r="AD28" s="9">
        <v>-1.4599999999999999E-3</v>
      </c>
      <c r="AE28" s="9">
        <v>-1.4E-3</v>
      </c>
      <c r="AF28" s="9">
        <v>1.0250000000000001E-3</v>
      </c>
      <c r="AG28" s="9">
        <v>-2.0500000000000002E-3</v>
      </c>
      <c r="AH28" s="9">
        <v>1.7080000000000001E-3</v>
      </c>
      <c r="AI28" s="9">
        <v>5.2599999999999999E-4</v>
      </c>
      <c r="AJ28" s="9">
        <v>-8.8000000000000003E-4</v>
      </c>
      <c r="AK28" s="1"/>
      <c r="AL28" s="1"/>
    </row>
    <row r="29" spans="1:38" ht="15.5">
      <c r="A29" s="1"/>
      <c r="B29" s="1"/>
      <c r="C29" s="4">
        <v>0</v>
      </c>
      <c r="D29" s="5">
        <v>-3.1900000000000001E-3</v>
      </c>
      <c r="E29" s="5">
        <v>-5.45E-3</v>
      </c>
      <c r="F29" s="5">
        <v>-6.1999999999999998E-3</v>
      </c>
      <c r="G29" s="5">
        <v>2.8465000000000001E-2</v>
      </c>
      <c r="H29" s="5">
        <v>-3.96E-3</v>
      </c>
      <c r="I29" s="5">
        <v>3.6503000000000001E-2</v>
      </c>
      <c r="J29" s="5">
        <v>2.8471E-2</v>
      </c>
      <c r="K29" s="5">
        <v>3.1295999999999997E-2</v>
      </c>
      <c r="L29" s="5">
        <v>4.3222999999999998E-2</v>
      </c>
      <c r="M29" s="5">
        <v>0.22576199999999999</v>
      </c>
      <c r="N29" s="5">
        <v>3.3628999999999999E-2</v>
      </c>
      <c r="O29" s="5">
        <v>0.10879</v>
      </c>
      <c r="P29" s="5">
        <v>-6.3200000000000001E-3</v>
      </c>
      <c r="Q29" s="5">
        <v>0.196656</v>
      </c>
      <c r="R29" s="5">
        <v>5.6071999999999997E-2</v>
      </c>
      <c r="S29" s="5">
        <v>9.0161000000000005E-2</v>
      </c>
      <c r="T29" s="5">
        <v>4.8937000000000001E-2</v>
      </c>
      <c r="U29" s="5">
        <v>5.3509000000000001E-2</v>
      </c>
      <c r="V29" s="5">
        <v>9.9500000000000006E-5</v>
      </c>
      <c r="W29" s="5">
        <v>0.13092100000000001</v>
      </c>
      <c r="X29" s="9">
        <v>0.114242</v>
      </c>
      <c r="Y29" s="9">
        <v>7.5867000000000004E-2</v>
      </c>
      <c r="Z29" s="9">
        <v>-1.6250000000000001E-2</v>
      </c>
      <c r="AA29" s="9">
        <v>-2.7100000000000002E-3</v>
      </c>
      <c r="AB29" s="9">
        <v>-1.472E-2</v>
      </c>
      <c r="AC29" s="9">
        <v>3.3370000000000001E-3</v>
      </c>
      <c r="AD29" s="9">
        <v>-9.7000000000000005E-4</v>
      </c>
      <c r="AE29" s="9">
        <v>-4.8000000000000001E-4</v>
      </c>
      <c r="AF29" s="9">
        <v>-2.5999999999999998E-4</v>
      </c>
      <c r="AG29" s="9">
        <v>2.7099999999999997E-4</v>
      </c>
      <c r="AH29" s="9">
        <v>2.7620000000000001E-3</v>
      </c>
      <c r="AI29" s="9">
        <v>9.990000000000001E-4</v>
      </c>
      <c r="AJ29" s="9">
        <v>-1.47E-3</v>
      </c>
      <c r="AK29" s="1"/>
      <c r="AL29" s="1"/>
    </row>
    <row r="30" spans="1:38" ht="15.5">
      <c r="A30" s="1"/>
      <c r="B30" s="1"/>
      <c r="C30" s="4">
        <v>20</v>
      </c>
      <c r="D30" s="5">
        <v>1.6098000000000001E-2</v>
      </c>
      <c r="E30" s="5">
        <v>2.7829E-2</v>
      </c>
      <c r="F30" s="5">
        <v>9.8890000000000002E-3</v>
      </c>
      <c r="G30" s="5">
        <v>4.4220000000000002E-2</v>
      </c>
      <c r="H30" s="5">
        <v>3.4099999999999998E-3</v>
      </c>
      <c r="I30" s="5">
        <v>5.2149000000000001E-2</v>
      </c>
      <c r="J30" s="5">
        <v>4.7595999999999999E-2</v>
      </c>
      <c r="K30" s="5">
        <v>3.8550000000000001E-2</v>
      </c>
      <c r="L30" s="5">
        <v>2.1354999999999999E-2</v>
      </c>
      <c r="M30" s="5">
        <v>0.242622</v>
      </c>
      <c r="N30" s="5">
        <v>8.9646000000000003E-2</v>
      </c>
      <c r="O30" s="5">
        <v>0.144597</v>
      </c>
      <c r="P30" s="5">
        <v>3.4483E-2</v>
      </c>
      <c r="Q30" s="5">
        <v>0.23489599999999999</v>
      </c>
      <c r="R30" s="5">
        <v>0.101537</v>
      </c>
      <c r="S30" s="5">
        <v>0.13151099999999999</v>
      </c>
      <c r="T30" s="5">
        <v>0.12259</v>
      </c>
      <c r="U30" s="5">
        <v>0.14482900000000001</v>
      </c>
      <c r="V30" s="5">
        <v>3.4007000000000003E-2</v>
      </c>
      <c r="W30" s="5">
        <v>0.18460799999999999</v>
      </c>
      <c r="X30" s="9">
        <v>0.14365</v>
      </c>
      <c r="Y30" s="9">
        <v>0.11844399999999999</v>
      </c>
      <c r="Z30" s="9">
        <v>5.0639000000000003E-2</v>
      </c>
      <c r="AA30" s="9">
        <v>6.3178999999999999E-2</v>
      </c>
      <c r="AB30" s="9">
        <v>3.6216999999999999E-2</v>
      </c>
      <c r="AC30" s="9">
        <v>2.2450000000000001E-2</v>
      </c>
      <c r="AD30" s="9">
        <v>1.5640000000000001E-3</v>
      </c>
      <c r="AE30" s="9">
        <v>-1.72E-3</v>
      </c>
      <c r="AF30" s="9">
        <v>-1.6000000000000001E-3</v>
      </c>
      <c r="AG30" s="9">
        <v>-1.49E-3</v>
      </c>
      <c r="AH30" s="9">
        <v>1.3810000000000001E-3</v>
      </c>
      <c r="AI30" s="9">
        <v>-1.1E-4</v>
      </c>
      <c r="AJ30" s="9">
        <v>-1.58E-3</v>
      </c>
      <c r="AK30" s="1"/>
      <c r="AL30" s="1"/>
    </row>
    <row r="31" spans="1:38" ht="15.5">
      <c r="A31" s="1"/>
      <c r="B31" s="1"/>
      <c r="C31" s="4">
        <v>40</v>
      </c>
      <c r="D31" s="5">
        <v>5.7236000000000002E-2</v>
      </c>
      <c r="E31" s="5">
        <v>7.6371999999999995E-2</v>
      </c>
      <c r="F31" s="5">
        <v>4.0912999999999998E-2</v>
      </c>
      <c r="G31" s="5">
        <v>5.6640000000000003E-2</v>
      </c>
      <c r="H31" s="5">
        <v>2.6069999999999999E-2</v>
      </c>
      <c r="I31" s="5">
        <v>8.0857999999999999E-2</v>
      </c>
      <c r="J31" s="5">
        <v>7.9076999999999995E-2</v>
      </c>
      <c r="K31" s="5">
        <v>5.561E-2</v>
      </c>
      <c r="L31" s="5">
        <v>3.5871E-2</v>
      </c>
      <c r="M31" s="5">
        <v>0.316166</v>
      </c>
      <c r="N31" s="5">
        <v>0.142147</v>
      </c>
      <c r="O31" s="5">
        <v>0.207569</v>
      </c>
      <c r="P31" s="5">
        <v>8.8660000000000003E-2</v>
      </c>
      <c r="Q31" s="5">
        <v>0.23827100000000001</v>
      </c>
      <c r="R31" s="5">
        <v>0.13696</v>
      </c>
      <c r="S31" s="5">
        <v>0.17432600000000001</v>
      </c>
      <c r="T31" s="5">
        <v>0.22441900000000001</v>
      </c>
      <c r="U31" s="5">
        <v>0.20619999999999999</v>
      </c>
      <c r="V31" s="5">
        <v>8.2271999999999998E-2</v>
      </c>
      <c r="W31" s="5">
        <v>0.24174200000000001</v>
      </c>
      <c r="X31" s="9">
        <v>0.20058999999999999</v>
      </c>
      <c r="Y31" s="9">
        <v>0.13824700000000001</v>
      </c>
      <c r="Z31" s="9">
        <v>0.13481099999999999</v>
      </c>
      <c r="AA31" s="9">
        <v>0.13947000000000001</v>
      </c>
      <c r="AB31" s="9">
        <v>9.3308000000000002E-2</v>
      </c>
      <c r="AC31" s="9">
        <v>5.1119999999999999E-2</v>
      </c>
      <c r="AD31" s="9">
        <v>2.8140000000000001E-3</v>
      </c>
      <c r="AE31" s="9">
        <v>-8.8999999999999995E-5</v>
      </c>
      <c r="AF31" s="9">
        <v>-1.92E-3</v>
      </c>
      <c r="AG31" s="9">
        <v>-2.3000000000000001E-4</v>
      </c>
      <c r="AH31" s="9">
        <v>1.3339999999999999E-3</v>
      </c>
      <c r="AI31" s="9">
        <v>7.0099999999999996E-5</v>
      </c>
      <c r="AJ31" s="9">
        <v>1.9650000000000002E-3</v>
      </c>
      <c r="AK31" s="1"/>
      <c r="AL31" s="1"/>
    </row>
    <row r="32" spans="1:38" ht="15.5">
      <c r="A32" s="1"/>
      <c r="B32" s="1"/>
      <c r="C32" s="4">
        <v>60</v>
      </c>
      <c r="D32" s="5">
        <v>9.6819000000000002E-2</v>
      </c>
      <c r="E32" s="5">
        <v>0.14046400000000001</v>
      </c>
      <c r="F32" s="5">
        <v>7.2979000000000002E-2</v>
      </c>
      <c r="G32" s="5">
        <v>7.7535000000000007E-2</v>
      </c>
      <c r="H32" s="5">
        <v>5.4779000000000001E-2</v>
      </c>
      <c r="I32" s="5">
        <v>0.17219699999999999</v>
      </c>
      <c r="J32" s="5">
        <v>0.133212</v>
      </c>
      <c r="K32" s="5">
        <v>0.117933</v>
      </c>
      <c r="L32" s="5">
        <v>0.14447399999999999</v>
      </c>
      <c r="M32" s="5">
        <v>0.40745799999999999</v>
      </c>
      <c r="N32" s="5">
        <v>0.18548100000000001</v>
      </c>
      <c r="O32" s="5">
        <v>0.26903300000000002</v>
      </c>
      <c r="P32" s="5">
        <v>0.16204199999999999</v>
      </c>
      <c r="Q32" s="5">
        <v>0.31107600000000002</v>
      </c>
      <c r="R32" s="5">
        <v>0.174759</v>
      </c>
      <c r="S32" s="5">
        <v>0.21747</v>
      </c>
      <c r="T32" s="5">
        <v>0.37716300000000003</v>
      </c>
      <c r="U32" s="5">
        <v>0.264181</v>
      </c>
      <c r="V32" s="5">
        <v>0.14740800000000001</v>
      </c>
      <c r="W32" s="5">
        <v>0.30570999999999998</v>
      </c>
      <c r="X32" s="9">
        <v>0.281335</v>
      </c>
      <c r="Y32" s="9">
        <v>0.21871199999999999</v>
      </c>
      <c r="Z32" s="9">
        <v>0.24895</v>
      </c>
      <c r="AA32" s="9">
        <v>0.23104</v>
      </c>
      <c r="AB32" s="9">
        <v>0.20200399999999999</v>
      </c>
      <c r="AC32" s="9">
        <v>0.1166</v>
      </c>
      <c r="AD32" s="9">
        <v>3.0920000000000001E-3</v>
      </c>
      <c r="AE32" s="9">
        <v>-3.0000000000000001E-5</v>
      </c>
      <c r="AF32" s="9">
        <v>1.3129999999999999E-3</v>
      </c>
      <c r="AG32" s="9">
        <v>-1.57E-3</v>
      </c>
      <c r="AH32" s="9">
        <v>1.3339999999999999E-3</v>
      </c>
      <c r="AI32" s="9">
        <v>4.3800000000000002E-4</v>
      </c>
      <c r="AJ32" s="9">
        <v>-8.4000000000000003E-4</v>
      </c>
      <c r="AK32" s="1"/>
      <c r="AL32" s="1"/>
    </row>
    <row r="33" spans="1:38" ht="15.5">
      <c r="A33" s="1"/>
      <c r="B33" s="1"/>
      <c r="C33" s="4">
        <v>80</v>
      </c>
      <c r="D33" s="5">
        <v>0.17987400000000001</v>
      </c>
      <c r="E33" s="5">
        <v>0.21563399999999999</v>
      </c>
      <c r="F33" s="5">
        <v>0.13677500000000001</v>
      </c>
      <c r="G33" s="5">
        <v>0.104744</v>
      </c>
      <c r="H33" s="5">
        <v>0.13760900000000001</v>
      </c>
      <c r="I33" s="5">
        <v>0.270065</v>
      </c>
      <c r="J33" s="5">
        <v>0.17660999999999999</v>
      </c>
      <c r="K33" s="5">
        <v>0.18656200000000001</v>
      </c>
      <c r="L33" s="5">
        <v>0.24288699999999999</v>
      </c>
      <c r="M33" s="5">
        <v>0.539439</v>
      </c>
      <c r="N33" s="5">
        <v>0.274088</v>
      </c>
      <c r="O33" s="5">
        <v>0.38742300000000002</v>
      </c>
      <c r="P33" s="5">
        <v>0.26480100000000001</v>
      </c>
      <c r="Q33" s="5">
        <v>0.38341900000000001</v>
      </c>
      <c r="R33" s="5">
        <v>0.27879999999999999</v>
      </c>
      <c r="S33" s="5">
        <v>0.301896</v>
      </c>
      <c r="T33" s="5">
        <v>0.52792899999999998</v>
      </c>
      <c r="U33" s="5">
        <v>0.42105199999999998</v>
      </c>
      <c r="V33" s="5">
        <v>0.26835500000000001</v>
      </c>
      <c r="W33" s="5">
        <v>0.36948300000000001</v>
      </c>
      <c r="X33" s="9">
        <v>0.36578699999999997</v>
      </c>
      <c r="Y33" s="9">
        <v>0.29037299999999999</v>
      </c>
      <c r="Z33" s="9">
        <v>0.38277099999999997</v>
      </c>
      <c r="AA33" s="9">
        <v>0.32477699999999998</v>
      </c>
      <c r="AB33" s="9">
        <v>0.31964599999999999</v>
      </c>
      <c r="AC33" s="9">
        <v>0.18046200000000001</v>
      </c>
      <c r="AD33" s="9">
        <v>6.8799999999999998E-3</v>
      </c>
      <c r="AE33" s="9">
        <v>3.2699999999999998E-4</v>
      </c>
      <c r="AF33" s="9">
        <v>4.1599999999999997E-4</v>
      </c>
      <c r="AG33" s="9">
        <v>-4.8000000000000001E-4</v>
      </c>
      <c r="AH33" s="9">
        <v>1.5449999999999999E-3</v>
      </c>
      <c r="AI33" s="9">
        <v>-4.4000000000000002E-4</v>
      </c>
      <c r="AJ33" s="9">
        <v>4.3600000000000002E-3</v>
      </c>
      <c r="AK33" s="1"/>
      <c r="AL33" s="1"/>
    </row>
    <row r="34" spans="1:38" ht="15.5">
      <c r="A34" s="1"/>
      <c r="B34" s="1"/>
      <c r="C34" s="4">
        <v>100</v>
      </c>
      <c r="D34" s="5">
        <v>0.28789199999999998</v>
      </c>
      <c r="E34" s="5">
        <v>0.32752999999999999</v>
      </c>
      <c r="F34" s="5">
        <v>0.24064099999999999</v>
      </c>
      <c r="G34" s="5">
        <v>0.112438</v>
      </c>
      <c r="H34" s="5">
        <v>0.25156699999999999</v>
      </c>
      <c r="I34" s="5">
        <v>0.344725</v>
      </c>
      <c r="J34" s="5">
        <v>0.26081199999999999</v>
      </c>
      <c r="K34" s="5">
        <v>0.296821</v>
      </c>
      <c r="L34" s="5">
        <v>0.36211599999999999</v>
      </c>
      <c r="M34" s="5">
        <v>0.87497599999999998</v>
      </c>
      <c r="N34" s="5">
        <v>0.45733299999999999</v>
      </c>
      <c r="O34" s="5">
        <v>0.59731699999999999</v>
      </c>
      <c r="P34" s="5">
        <v>0.38769799999999999</v>
      </c>
      <c r="Q34" s="5">
        <v>0.51483400000000001</v>
      </c>
      <c r="R34" s="5">
        <v>0.42172999999999999</v>
      </c>
      <c r="S34" s="5">
        <v>0.42100500000000002</v>
      </c>
      <c r="T34" s="5">
        <v>0.66188800000000003</v>
      </c>
      <c r="U34" s="5">
        <v>0.50834299999999999</v>
      </c>
      <c r="V34" s="5">
        <v>0.40592400000000001</v>
      </c>
      <c r="W34" s="9">
        <v>0.56885399999999997</v>
      </c>
      <c r="X34" s="9">
        <v>0.45662599999999998</v>
      </c>
      <c r="Y34" s="9">
        <v>0.37734000000000001</v>
      </c>
      <c r="Z34" s="9">
        <v>0.51048800000000005</v>
      </c>
      <c r="AA34" s="9">
        <v>0.453733</v>
      </c>
      <c r="AB34" s="9">
        <v>0.39663999999999999</v>
      </c>
      <c r="AC34" s="9">
        <v>0.27835399999999999</v>
      </c>
      <c r="AD34" s="9">
        <v>1.7686E-2</v>
      </c>
      <c r="AE34" s="9">
        <v>1.575E-3</v>
      </c>
      <c r="AF34" s="9">
        <v>1.7619999999999999E-3</v>
      </c>
      <c r="AG34" s="9">
        <v>-1.67E-3</v>
      </c>
      <c r="AH34" s="9">
        <v>8.8900000000000003E-4</v>
      </c>
      <c r="AI34" s="9">
        <v>4.0299999999999998E-4</v>
      </c>
      <c r="AJ34" s="9">
        <v>4.3189999999999999E-3</v>
      </c>
      <c r="AK34" s="1"/>
      <c r="AL34" s="1"/>
    </row>
    <row r="35" spans="1:38" ht="15.5">
      <c r="A35" s="1"/>
      <c r="B35" s="1"/>
      <c r="C35" s="4">
        <v>120</v>
      </c>
      <c r="D35" s="5">
        <v>0.47554200000000002</v>
      </c>
      <c r="E35" s="5">
        <v>0.45462799999999998</v>
      </c>
      <c r="F35" s="5">
        <v>0.38746999999999998</v>
      </c>
      <c r="G35" s="5">
        <v>0.16461300000000001</v>
      </c>
      <c r="H35" s="5">
        <v>0.47068500000000002</v>
      </c>
      <c r="I35" s="5">
        <v>0.48348999999999998</v>
      </c>
      <c r="J35" s="5">
        <v>0.384658</v>
      </c>
      <c r="K35" s="5">
        <v>0.59468200000000004</v>
      </c>
      <c r="L35" s="5">
        <v>0.50967300000000004</v>
      </c>
      <c r="M35" s="5">
        <v>1.4635959999999999</v>
      </c>
      <c r="N35" s="5">
        <v>0.72447300000000003</v>
      </c>
      <c r="O35" s="5">
        <v>1.0451539999999999</v>
      </c>
      <c r="P35" s="5">
        <v>0.51243899999999998</v>
      </c>
      <c r="Q35" s="5">
        <v>0.65485099999999996</v>
      </c>
      <c r="R35" s="5">
        <v>0.56555800000000001</v>
      </c>
      <c r="S35" s="5">
        <v>0.56391599999999997</v>
      </c>
      <c r="T35" s="5">
        <v>0.99357399999999996</v>
      </c>
      <c r="U35" s="5">
        <v>0.75103699999999995</v>
      </c>
      <c r="V35" s="5">
        <v>0.57155999999999996</v>
      </c>
      <c r="W35" s="9">
        <v>0.68020999999999998</v>
      </c>
      <c r="X35" s="9">
        <v>0.631023</v>
      </c>
      <c r="Y35" s="9">
        <v>0.54652599999999996</v>
      </c>
      <c r="Z35" s="9">
        <v>0.65747500000000003</v>
      </c>
      <c r="AA35" s="9">
        <v>0.63080099999999995</v>
      </c>
      <c r="AB35" s="9">
        <v>0.64711600000000002</v>
      </c>
      <c r="AC35" s="9">
        <v>0.47322599999999998</v>
      </c>
      <c r="AD35" s="9">
        <v>3.3010000000000001E-3</v>
      </c>
      <c r="AE35" s="9">
        <v>1.931E-3</v>
      </c>
      <c r="AF35" s="9">
        <v>-8.9999999999999998E-4</v>
      </c>
      <c r="AG35" s="9">
        <v>-5.1999999999999995E-4</v>
      </c>
      <c r="AH35" s="9">
        <v>1.6379999999999999E-3</v>
      </c>
      <c r="AI35" s="9">
        <v>2.0330000000000001E-3</v>
      </c>
      <c r="AJ35" s="9">
        <v>2.5590000000000001E-3</v>
      </c>
      <c r="AK35" s="1"/>
      <c r="AL35" s="1"/>
    </row>
    <row r="36" spans="1:38" ht="15.5">
      <c r="A36" s="1"/>
      <c r="B36" s="1"/>
      <c r="C36" s="4">
        <v>140</v>
      </c>
      <c r="D36" s="5">
        <v>0.71599699999999999</v>
      </c>
      <c r="E36" s="5">
        <v>0.68771899999999997</v>
      </c>
      <c r="F36" s="5">
        <v>0.64697800000000005</v>
      </c>
      <c r="G36" s="5">
        <v>0.45637800000000001</v>
      </c>
      <c r="H36" s="5">
        <v>0.67957299999999998</v>
      </c>
      <c r="I36" s="5">
        <v>0.68625499999999995</v>
      </c>
      <c r="J36" s="5">
        <v>0.59301999999999999</v>
      </c>
      <c r="K36" s="5">
        <v>0.79265099999999999</v>
      </c>
      <c r="L36" s="5">
        <v>0.746363</v>
      </c>
      <c r="M36" s="5">
        <v>1.4227879999999999</v>
      </c>
      <c r="N36" s="5">
        <v>0.80486199999999997</v>
      </c>
      <c r="O36" s="5">
        <v>1.0692330000000001</v>
      </c>
      <c r="P36" s="5">
        <v>0.70699599999999996</v>
      </c>
      <c r="Q36" s="5">
        <v>0.85073200000000004</v>
      </c>
      <c r="R36" s="5">
        <v>0.75648899999999997</v>
      </c>
      <c r="S36" s="5">
        <v>0.74362600000000001</v>
      </c>
      <c r="T36" s="5">
        <v>1.048443</v>
      </c>
      <c r="U36" s="5">
        <v>0.78610100000000005</v>
      </c>
      <c r="V36" s="5">
        <v>0.776312</v>
      </c>
      <c r="W36" s="9">
        <v>0.87053899999999995</v>
      </c>
      <c r="X36" s="9">
        <v>0.87594300000000003</v>
      </c>
      <c r="Y36" s="9">
        <v>0.82053600000000004</v>
      </c>
      <c r="Z36" s="9">
        <v>0.81529700000000005</v>
      </c>
      <c r="AA36" s="9">
        <v>0.75639699999999999</v>
      </c>
      <c r="AB36" s="9">
        <v>0.77214899999999997</v>
      </c>
      <c r="AC36" s="9">
        <v>0.68746499999999999</v>
      </c>
      <c r="AD36" s="9">
        <v>1.9040999999999999E-2</v>
      </c>
      <c r="AE36" s="9">
        <v>2.7330000000000002E-3</v>
      </c>
      <c r="AF36" s="9">
        <v>-2.9499999999999999E-3</v>
      </c>
      <c r="AG36" s="9">
        <v>-2.0500000000000002E-3</v>
      </c>
      <c r="AH36" s="9">
        <v>1.6620000000000001E-3</v>
      </c>
      <c r="AI36" s="9">
        <v>8.2399999999999997E-4</v>
      </c>
      <c r="AJ36" s="9">
        <v>2.0941999999999999E-2</v>
      </c>
      <c r="AK36" s="1"/>
      <c r="AL36" s="1"/>
    </row>
    <row r="37" spans="1:38" ht="15.5">
      <c r="A37" s="1"/>
      <c r="B37" s="1"/>
      <c r="C37" s="4">
        <v>160</v>
      </c>
      <c r="D37" s="5">
        <v>1</v>
      </c>
      <c r="E37" s="5">
        <v>1</v>
      </c>
      <c r="F37" s="5">
        <v>1</v>
      </c>
      <c r="G37" s="5">
        <v>1</v>
      </c>
      <c r="H37" s="5">
        <v>1</v>
      </c>
      <c r="I37" s="5">
        <v>1</v>
      </c>
      <c r="J37" s="5">
        <v>1</v>
      </c>
      <c r="K37" s="5">
        <v>1</v>
      </c>
      <c r="L37" s="5">
        <v>1</v>
      </c>
      <c r="M37" s="5">
        <v>1</v>
      </c>
      <c r="N37" s="5">
        <v>1</v>
      </c>
      <c r="O37" s="5">
        <v>1</v>
      </c>
      <c r="P37" s="5">
        <v>1</v>
      </c>
      <c r="Q37" s="5">
        <v>1</v>
      </c>
      <c r="R37" s="5">
        <v>1</v>
      </c>
      <c r="S37" s="5">
        <v>1</v>
      </c>
      <c r="T37" s="5">
        <v>1</v>
      </c>
      <c r="U37" s="5">
        <v>1</v>
      </c>
      <c r="V37" s="5">
        <v>1</v>
      </c>
      <c r="W37" s="9">
        <v>1</v>
      </c>
      <c r="X37" s="9">
        <v>1</v>
      </c>
      <c r="Y37" s="9">
        <v>1</v>
      </c>
      <c r="Z37" s="9">
        <v>1</v>
      </c>
      <c r="AA37" s="9">
        <v>1</v>
      </c>
      <c r="AB37" s="9">
        <v>1</v>
      </c>
      <c r="AC37" s="9">
        <v>1</v>
      </c>
      <c r="AD37" s="9">
        <v>3.4398999999999999E-2</v>
      </c>
      <c r="AE37" s="9">
        <v>1.4944000000000001E-2</v>
      </c>
      <c r="AF37" s="9">
        <v>-3.8400000000000001E-3</v>
      </c>
      <c r="AG37" s="9">
        <v>-2.0300000000000001E-3</v>
      </c>
      <c r="AH37" s="9">
        <v>2.4109999999999999E-3</v>
      </c>
      <c r="AI37" s="9">
        <v>1.892E-3</v>
      </c>
      <c r="AJ37" s="9">
        <v>1.7585E-2</v>
      </c>
      <c r="AK37" s="1"/>
      <c r="AL37" s="1"/>
    </row>
    <row r="38" spans="1:38" ht="15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.5">
      <c r="A39" s="1"/>
      <c r="B39" s="1"/>
      <c r="C39" s="2" t="s">
        <v>24</v>
      </c>
      <c r="D39" s="2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.5">
      <c r="A40" s="1"/>
      <c r="B40" s="1"/>
      <c r="C40" s="3" t="s">
        <v>1</v>
      </c>
      <c r="D40" s="3" t="s">
        <v>2</v>
      </c>
      <c r="E40" s="3" t="s">
        <v>3</v>
      </c>
      <c r="F40" s="3" t="s">
        <v>4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.5">
      <c r="A41" s="1"/>
      <c r="B41" s="1"/>
      <c r="C41" s="19">
        <v>117.4</v>
      </c>
      <c r="D41" s="19">
        <v>113.6</v>
      </c>
      <c r="E41" s="19">
        <v>106.9</v>
      </c>
      <c r="F41" s="6">
        <v>86.37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.5">
      <c r="A42" s="1"/>
      <c r="B42" s="1"/>
      <c r="C42" s="19">
        <v>114</v>
      </c>
      <c r="D42" s="19">
        <v>112.1</v>
      </c>
      <c r="E42" s="19">
        <v>105.1</v>
      </c>
      <c r="F42" s="6">
        <v>95.37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.5">
      <c r="A43" s="1"/>
      <c r="B43" s="1"/>
      <c r="C43" s="19">
        <v>123.6</v>
      </c>
      <c r="D43" s="19">
        <v>68.31</v>
      </c>
      <c r="E43" s="19">
        <v>63.76</v>
      </c>
      <c r="F43" s="6">
        <v>108.1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.5">
      <c r="A44" s="1"/>
      <c r="B44" s="1"/>
      <c r="C44" s="19">
        <v>140.80000000000001</v>
      </c>
      <c r="D44" s="19">
        <v>99.88</v>
      </c>
      <c r="E44" s="19">
        <v>80.31</v>
      </c>
      <c r="F44" s="6">
        <v>86.74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.5">
      <c r="A45" s="1"/>
      <c r="B45" s="1"/>
      <c r="C45" s="19">
        <v>120.4</v>
      </c>
      <c r="D45" s="19">
        <v>83.4</v>
      </c>
      <c r="E45" s="19">
        <v>104.5</v>
      </c>
      <c r="F45" s="6">
        <v>90.59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.5">
      <c r="A46" s="1"/>
      <c r="B46" s="1"/>
      <c r="C46" s="19">
        <v>114.6</v>
      </c>
      <c r="D46" s="19">
        <v>105.4</v>
      </c>
      <c r="E46" s="19"/>
      <c r="F46" s="6">
        <v>95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.5">
      <c r="A47" s="1"/>
      <c r="B47" s="1"/>
      <c r="C47" s="19">
        <v>125.5</v>
      </c>
      <c r="D47" s="19">
        <v>88.85</v>
      </c>
      <c r="E47" s="20"/>
      <c r="F47" s="6">
        <v>115.6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.5">
      <c r="A49" s="1"/>
      <c r="B49" s="21" t="s">
        <v>30</v>
      </c>
      <c r="C49" s="2" t="s">
        <v>5</v>
      </c>
      <c r="D49" s="2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.5">
      <c r="A50" s="1"/>
      <c r="B50" s="21"/>
      <c r="C50" s="3" t="s">
        <v>1</v>
      </c>
      <c r="D50" s="3" t="s">
        <v>2</v>
      </c>
      <c r="E50" s="3" t="s">
        <v>3</v>
      </c>
      <c r="F50" s="3" t="s">
        <v>4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.5">
      <c r="A51" s="1"/>
      <c r="B51" s="6" t="s">
        <v>6</v>
      </c>
      <c r="C51" s="6">
        <f>COUNT(C41:C47)</f>
        <v>7</v>
      </c>
      <c r="D51" s="6">
        <f>COUNT(D41:D47)</f>
        <v>7</v>
      </c>
      <c r="E51" s="6">
        <f>COUNT(E41:E45)</f>
        <v>5</v>
      </c>
      <c r="F51" s="6">
        <f>COUNT(F41:F47)</f>
        <v>7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.5">
      <c r="A52" s="1"/>
      <c r="B52" s="6" t="s">
        <v>7</v>
      </c>
      <c r="C52" s="9">
        <f>_xlfn.STDEV.S(C41:C47)/(SQRT(C51))</f>
        <v>3.4845724125004476</v>
      </c>
      <c r="D52" s="9">
        <f>_xlfn.STDEV.S(D41:D47)/(SQRT(D51))</f>
        <v>6.2658803421853637</v>
      </c>
      <c r="E52" s="9">
        <f>_xlfn.STDEV.S(E41:E45)/(SQRT(E51))</f>
        <v>8.6138223803373002</v>
      </c>
      <c r="F52" s="9">
        <f>_xlfn.STDEV.S(F41:F47)/(SQRT(F51))</f>
        <v>4.1831958944275875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.5">
      <c r="A53" s="1"/>
      <c r="B53" s="6" t="s">
        <v>8</v>
      </c>
      <c r="C53" s="9">
        <f>AVERAGE(C41:C47)+C52</f>
        <v>125.81314384107188</v>
      </c>
      <c r="D53" s="9">
        <f>AVERAGE(D41:D47)+D52</f>
        <v>102.20016605647108</v>
      </c>
      <c r="E53" s="9">
        <f>AVERAGE(E41:E45)+E52</f>
        <v>100.7278223803373</v>
      </c>
      <c r="F53" s="9">
        <f>AVERAGE(F41:F47)+F52</f>
        <v>101.00748160871331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.5">
      <c r="A54" s="1"/>
      <c r="B54" s="6" t="s">
        <v>9</v>
      </c>
      <c r="C54" s="9">
        <f>AVERAGE(C41:C47)-C52</f>
        <v>118.843999016071</v>
      </c>
      <c r="D54" s="9">
        <f>AVERAGE(D41:D47)-D52</f>
        <v>89.668405372100338</v>
      </c>
      <c r="E54" s="9">
        <f>AVERAGE(E41:E45)-E52</f>
        <v>83.500177619662708</v>
      </c>
      <c r="F54" s="9">
        <f>AVERAGE(F41:F47)-F52</f>
        <v>92.641089819858138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.5">
      <c r="A55" s="1"/>
      <c r="B55" s="6" t="s">
        <v>10</v>
      </c>
      <c r="C55" s="6"/>
      <c r="D55" s="4">
        <v>4.7000000000000002E-3</v>
      </c>
      <c r="E55" s="10">
        <v>2.07E-2</v>
      </c>
      <c r="F55" s="6">
        <v>5.9999999999999995E-4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.5">
      <c r="A56" s="1"/>
      <c r="B56" s="6" t="s">
        <v>12</v>
      </c>
      <c r="C56" s="6"/>
      <c r="D56" s="4" t="s">
        <v>13</v>
      </c>
      <c r="E56" s="4" t="s">
        <v>25</v>
      </c>
      <c r="F56" s="6" t="s">
        <v>26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.5">
      <c r="A57" s="1"/>
      <c r="B57" s="6" t="s">
        <v>15</v>
      </c>
      <c r="C57" s="6"/>
      <c r="D57" s="4">
        <v>3.681</v>
      </c>
      <c r="E57" s="4">
        <v>3.2519999999999998</v>
      </c>
      <c r="F57" s="4">
        <v>4.6849999999999996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5.5">
      <c r="A58" s="1"/>
      <c r="B58" s="6" t="s">
        <v>16</v>
      </c>
      <c r="C58" s="6"/>
      <c r="D58" s="6">
        <v>9.3870000000000005</v>
      </c>
      <c r="E58" s="6">
        <v>5.3209999999999997</v>
      </c>
      <c r="F58" s="6">
        <v>11.62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.5">
      <c r="A59" s="1"/>
      <c r="B59" s="11" t="s">
        <v>17</v>
      </c>
      <c r="C59" s="6"/>
      <c r="D59" s="10" t="s">
        <v>27</v>
      </c>
      <c r="E59" s="10" t="s">
        <v>28</v>
      </c>
      <c r="F59" s="6" t="s">
        <v>29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8.5">
      <c r="A60" s="1"/>
      <c r="B60" s="11" t="s">
        <v>20</v>
      </c>
      <c r="C60" s="6"/>
      <c r="D60" s="5">
        <v>0.59079999999999999</v>
      </c>
      <c r="E60" s="5">
        <v>0.66520000000000001</v>
      </c>
      <c r="F60" s="6">
        <v>0.65380000000000005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5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5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5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5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5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5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</sheetData>
  <mergeCells count="12">
    <mergeCell ref="C39:F39"/>
    <mergeCell ref="B49:B50"/>
    <mergeCell ref="C49:F49"/>
    <mergeCell ref="C2:F2"/>
    <mergeCell ref="B9:B10"/>
    <mergeCell ref="C9:F9"/>
    <mergeCell ref="C22:AJ22"/>
    <mergeCell ref="D23:J23"/>
    <mergeCell ref="K23:Q23"/>
    <mergeCell ref="R23:V23"/>
    <mergeCell ref="W23:AC23"/>
    <mergeCell ref="AD23:AJ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 Lowry</dc:creator>
  <cp:lastModifiedBy>Gus Lowry</cp:lastModifiedBy>
  <dcterms:created xsi:type="dcterms:W3CDTF">2024-10-09T16:59:00Z</dcterms:created>
  <dcterms:modified xsi:type="dcterms:W3CDTF">2024-10-09T17:00:35Z</dcterms:modified>
</cp:coreProperties>
</file>