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A8D2A599-083B-4DC6-B122-9225B8EFB7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mb. props BC sh. vs broad con" sheetId="1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13" l="1"/>
  <c r="AN42" i="13"/>
  <c r="AN43" i="13" s="1"/>
  <c r="AM42" i="13"/>
  <c r="AM43" i="13" s="1"/>
  <c r="AL42" i="13"/>
  <c r="AL43" i="13" s="1"/>
  <c r="AK42" i="13"/>
  <c r="AK43" i="13" s="1"/>
  <c r="AJ42" i="13"/>
  <c r="AJ43" i="13" s="1"/>
  <c r="AI42" i="13"/>
  <c r="AI43" i="13" s="1"/>
  <c r="AH42" i="13"/>
  <c r="AH43" i="13" s="1"/>
  <c r="AG42" i="13"/>
  <c r="AG43" i="13" s="1"/>
  <c r="AF42" i="13"/>
  <c r="AF43" i="13" s="1"/>
  <c r="AE42" i="13"/>
  <c r="AE43" i="13" s="1"/>
  <c r="AD42" i="13"/>
  <c r="AD43" i="13" s="1"/>
  <c r="AC42" i="13"/>
  <c r="AC43" i="13" s="1"/>
  <c r="AB42" i="13"/>
  <c r="AB43" i="13" s="1"/>
  <c r="AA42" i="13"/>
  <c r="AA43" i="13" s="1"/>
  <c r="Y42" i="13"/>
  <c r="Y43" i="13" s="1"/>
  <c r="X42" i="13"/>
  <c r="X43" i="13" s="1"/>
  <c r="W42" i="13"/>
  <c r="W43" i="13" s="1"/>
  <c r="V42" i="13"/>
  <c r="V43" i="13" s="1"/>
  <c r="U42" i="13"/>
  <c r="U43" i="13" s="1"/>
  <c r="T42" i="13"/>
  <c r="T43" i="13" s="1"/>
  <c r="S42" i="13"/>
  <c r="S43" i="13" s="1"/>
  <c r="R42" i="13"/>
  <c r="R43" i="13" s="1"/>
  <c r="Q42" i="13"/>
  <c r="Q43" i="13" s="1"/>
  <c r="P42" i="13"/>
  <c r="P43" i="13" s="1"/>
  <c r="O42" i="13"/>
  <c r="O43" i="13" s="1"/>
  <c r="N42" i="13"/>
  <c r="N43" i="13" s="1"/>
  <c r="M42" i="13"/>
  <c r="M43" i="13" s="1"/>
  <c r="L42" i="13"/>
  <c r="L43" i="13" s="1"/>
  <c r="K42" i="13"/>
  <c r="K43" i="13" s="1"/>
  <c r="J42" i="13"/>
  <c r="J43" i="13" s="1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AN38" i="13"/>
  <c r="AN39" i="13" s="1"/>
  <c r="AM38" i="13"/>
  <c r="AM39" i="13" s="1"/>
  <c r="AL38" i="13"/>
  <c r="AL39" i="13" s="1"/>
  <c r="AK38" i="13"/>
  <c r="AK39" i="13" s="1"/>
  <c r="AJ38" i="13"/>
  <c r="AJ39" i="13" s="1"/>
  <c r="AI38" i="13"/>
  <c r="AI39" i="13" s="1"/>
  <c r="AH38" i="13"/>
  <c r="AH39" i="13" s="1"/>
  <c r="AG38" i="13"/>
  <c r="AG39" i="13" s="1"/>
  <c r="AF38" i="13"/>
  <c r="AF39" i="13" s="1"/>
  <c r="AE38" i="13"/>
  <c r="AE39" i="13" s="1"/>
  <c r="AD38" i="13"/>
  <c r="AD39" i="13" s="1"/>
  <c r="AC38" i="13"/>
  <c r="AC39" i="13" s="1"/>
  <c r="AB38" i="13"/>
  <c r="AB39" i="13" s="1"/>
  <c r="AA38" i="13"/>
  <c r="AA39" i="13" s="1"/>
  <c r="Y38" i="13"/>
  <c r="Y39" i="13" s="1"/>
  <c r="X38" i="13"/>
  <c r="X39" i="13" s="1"/>
  <c r="W38" i="13"/>
  <c r="W39" i="13" s="1"/>
  <c r="V38" i="13"/>
  <c r="V39" i="13" s="1"/>
  <c r="U38" i="13"/>
  <c r="U39" i="13" s="1"/>
  <c r="T38" i="13"/>
  <c r="T39" i="13" s="1"/>
  <c r="S38" i="13"/>
  <c r="S39" i="13" s="1"/>
  <c r="R38" i="13"/>
  <c r="R39" i="13" s="1"/>
  <c r="Q38" i="13"/>
  <c r="Q39" i="13" s="1"/>
  <c r="P38" i="13"/>
  <c r="P39" i="13" s="1"/>
  <c r="O38" i="13"/>
  <c r="O39" i="13" s="1"/>
  <c r="N38" i="13"/>
  <c r="N39" i="13" s="1"/>
  <c r="M38" i="13"/>
  <c r="M39" i="13" s="1"/>
  <c r="L38" i="13"/>
  <c r="L39" i="13" s="1"/>
  <c r="K38" i="13"/>
  <c r="K39" i="13" s="1"/>
  <c r="J38" i="13"/>
  <c r="J39" i="13" s="1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Z5" i="13"/>
  <c r="Z4" i="13"/>
  <c r="Z3" i="13"/>
  <c r="Z2" i="13"/>
  <c r="Z42" i="13" l="1"/>
  <c r="Z43" i="13" s="1"/>
  <c r="Z37" i="13"/>
  <c r="Z38" i="13"/>
  <c r="Z39" i="13" s="1"/>
  <c r="Z41" i="13"/>
</calcChain>
</file>

<file path=xl/sharedStrings.xml><?xml version="1.0" encoding="utf-8"?>
<sst xmlns="http://schemas.openxmlformats.org/spreadsheetml/2006/main" count="410" uniqueCount="150">
  <si>
    <t>Cell</t>
  </si>
  <si>
    <t>Genotype</t>
  </si>
  <si>
    <t>Sex</t>
  </si>
  <si>
    <t>DOB</t>
  </si>
  <si>
    <t>Age</t>
  </si>
  <si>
    <t>Anatomy</t>
  </si>
  <si>
    <t>Layer</t>
  </si>
  <si>
    <t>BC</t>
  </si>
  <si>
    <t>Animal 18</t>
  </si>
  <si>
    <t>Animal 19</t>
  </si>
  <si>
    <t>Animal 20</t>
  </si>
  <si>
    <t>Animal 21</t>
  </si>
  <si>
    <t>Animal 22</t>
  </si>
  <si>
    <t>SD</t>
  </si>
  <si>
    <t>SE</t>
  </si>
  <si>
    <t>LMM</t>
  </si>
  <si>
    <t>F value</t>
  </si>
  <si>
    <t>p value</t>
  </si>
  <si>
    <t>Animal 9</t>
  </si>
  <si>
    <t>control</t>
  </si>
  <si>
    <t>ID</t>
  </si>
  <si>
    <t>Cm</t>
  </si>
  <si>
    <t>Fmax</t>
  </si>
  <si>
    <t>30.05.22</t>
  </si>
  <si>
    <t>180822RF2</t>
  </si>
  <si>
    <t>06.06.22</t>
  </si>
  <si>
    <t>180822RF3</t>
  </si>
  <si>
    <t>190822RF4d</t>
  </si>
  <si>
    <t>280922RF2</t>
  </si>
  <si>
    <t>15.07.22</t>
  </si>
  <si>
    <t>020822RF3</t>
  </si>
  <si>
    <t>190822RF4a</t>
  </si>
  <si>
    <t>220822RF1</t>
  </si>
  <si>
    <t>220822RF2</t>
  </si>
  <si>
    <t>220922RF2</t>
  </si>
  <si>
    <t>01.07.22</t>
  </si>
  <si>
    <t>N571</t>
  </si>
  <si>
    <t>AVG short</t>
  </si>
  <si>
    <t>AVG broad</t>
  </si>
  <si>
    <t>M</t>
  </si>
  <si>
    <t>broad</t>
  </si>
  <si>
    <t>short</t>
  </si>
  <si>
    <t>03.05.22</t>
  </si>
  <si>
    <t>Subject ID</t>
  </si>
  <si>
    <t>Mouse Line</t>
  </si>
  <si>
    <t>Vm</t>
  </si>
  <si>
    <t>Rm</t>
  </si>
  <si>
    <t>Rheobase, pA</t>
  </si>
  <si>
    <t>Latency ms</t>
  </si>
  <si>
    <t>AP ampl, mV</t>
  </si>
  <si>
    <t>AP dur, ms</t>
  </si>
  <si>
    <t>Area AP</t>
  </si>
  <si>
    <t>AP height (mv) from baseline</t>
  </si>
  <si>
    <t>AP heigh as funtion of fAHP</t>
  </si>
  <si>
    <t>AP thresh, mV</t>
  </si>
  <si>
    <t>Rise time (10-90%)</t>
  </si>
  <si>
    <t>Decay time (10-90%)</t>
  </si>
  <si>
    <t>Max, rise slop (mv/ms)</t>
  </si>
  <si>
    <t>Max, decay slope (mv/ms)</t>
  </si>
  <si>
    <t>Ratio max ris/max decay</t>
  </si>
  <si>
    <t>fAHP time (ms)</t>
  </si>
  <si>
    <t>AHP amplit,,  mV</t>
  </si>
  <si>
    <t>Area AHP (ms*mv)</t>
  </si>
  <si>
    <t>Sag Ih</t>
  </si>
  <si>
    <t>Firing frequ, At rheobase</t>
  </si>
  <si>
    <t>File #</t>
  </si>
  <si>
    <t>spike amplit, AP index At 2x rheobase</t>
  </si>
  <si>
    <t xml:space="preserve">spike freq, AP index at 2x rheobase </t>
  </si>
  <si>
    <t>Current for depol, Block (pA)</t>
  </si>
  <si>
    <t>Mv depolariz, Block</t>
  </si>
  <si>
    <t>Adaptation ratio (dimensionless)</t>
  </si>
  <si>
    <t>Firing</t>
  </si>
  <si>
    <t>Injected current</t>
  </si>
  <si>
    <t>animal 1</t>
  </si>
  <si>
    <t>140722RF1b</t>
  </si>
  <si>
    <t>Nkx2.1cre RCE Syngap1 flox</t>
  </si>
  <si>
    <t>fast spiking</t>
  </si>
  <si>
    <t>0 pA</t>
  </si>
  <si>
    <t>140722RF4</t>
  </si>
  <si>
    <t>60 pA</t>
  </si>
  <si>
    <t>animal 3</t>
  </si>
  <si>
    <t>not present</t>
  </si>
  <si>
    <t>animal 4</t>
  </si>
  <si>
    <t>50 pA</t>
  </si>
  <si>
    <t>animal 6</t>
  </si>
  <si>
    <t>210922RF1c</t>
  </si>
  <si>
    <t>N568</t>
  </si>
  <si>
    <t>10 pA</t>
  </si>
  <si>
    <t>animal 7</t>
  </si>
  <si>
    <t>220922RF1</t>
  </si>
  <si>
    <t>220922RF3</t>
  </si>
  <si>
    <t>animal 8</t>
  </si>
  <si>
    <t>260922RF4</t>
  </si>
  <si>
    <t>N569</t>
  </si>
  <si>
    <t>fast spiking with depol. Block</t>
  </si>
  <si>
    <t>30 pA</t>
  </si>
  <si>
    <t>270922RF1</t>
  </si>
  <si>
    <t>animal 10</t>
  </si>
  <si>
    <t>6 folder 280922secondone</t>
  </si>
  <si>
    <t>070623RF1d</t>
  </si>
  <si>
    <t>30.03.23</t>
  </si>
  <si>
    <t>Nkx2,1cre RCE Syngap1 flox</t>
  </si>
  <si>
    <t>regular no dep. Block</t>
  </si>
  <si>
    <t>80 pA</t>
  </si>
  <si>
    <t>animal 16</t>
  </si>
  <si>
    <t>20 pA</t>
  </si>
  <si>
    <t>40 pA</t>
  </si>
  <si>
    <t>animal 17</t>
  </si>
  <si>
    <t>50 Pa</t>
  </si>
  <si>
    <t>0 Pa</t>
  </si>
  <si>
    <t>regular with dep. Block</t>
  </si>
  <si>
    <t>100 pA</t>
  </si>
  <si>
    <t>Tau (Rm x Cm)/1000</t>
  </si>
  <si>
    <t>**0.002</t>
  </si>
  <si>
    <t>Fss</t>
  </si>
  <si>
    <t>140722RF3</t>
  </si>
  <si>
    <t>animal 2</t>
  </si>
  <si>
    <t>190822RF5</t>
  </si>
  <si>
    <t>animal 5</t>
  </si>
  <si>
    <t>210922RF1a</t>
  </si>
  <si>
    <t>210922RF2d</t>
  </si>
  <si>
    <t>260922RF2c</t>
  </si>
  <si>
    <t>260922RF3a</t>
  </si>
  <si>
    <t>260922RF3c</t>
  </si>
  <si>
    <t>animal 11</t>
  </si>
  <si>
    <t>300922RF2c</t>
  </si>
  <si>
    <t>19.07.22</t>
  </si>
  <si>
    <t>150223RF1a</t>
  </si>
  <si>
    <t>20.11.22</t>
  </si>
  <si>
    <t>200323RF2a</t>
  </si>
  <si>
    <t>13.01.23</t>
  </si>
  <si>
    <t>200323RF2d</t>
  </si>
  <si>
    <t>230523RF1b</t>
  </si>
  <si>
    <t>18.03.23</t>
  </si>
  <si>
    <t>230523RF2</t>
  </si>
  <si>
    <t>80 Pa</t>
  </si>
  <si>
    <t>070623RF1c</t>
  </si>
  <si>
    <t>070623RF4a</t>
  </si>
  <si>
    <t>070623RF4b</t>
  </si>
  <si>
    <t>animal 12</t>
  </si>
  <si>
    <t xml:space="preserve"> animal 13</t>
  </si>
  <si>
    <t>animal 14</t>
  </si>
  <si>
    <t>animal 15</t>
  </si>
  <si>
    <t>&lt;0.001</t>
  </si>
  <si>
    <t>Type BC</t>
  </si>
  <si>
    <t>Firing freq, Hz at 2x rheobase</t>
  </si>
  <si>
    <t>***&lt;0.001</t>
  </si>
  <si>
    <t>*0.012</t>
  </si>
  <si>
    <t>*0.036</t>
  </si>
  <si>
    <t>*0.006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</si>
</sst>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6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w%20data/Database/MembSynPropsL4BC%20and%20MC%20011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Prop germline  P64-77"/>
      <sheetName val="Memb props BC germline P64-90"/>
      <sheetName val="Memb props BC germ short AP"/>
      <sheetName val="PCA germline adult BC"/>
      <sheetName val="Memb props BC germline P20 30"/>
      <sheetName val="PCA analysis BC germ p20 30"/>
      <sheetName val="Germline p20 30 sst "/>
      <sheetName val="Firing analysis p20 30 bc germl"/>
      <sheetName val="Firing analysis p20 30  SST Ger"/>
      <sheetName val="Foglio1"/>
      <sheetName val="PCA analysis germline"/>
      <sheetName val="Memb prop BC Germ P64 90 short"/>
      <sheetName val="Memb prop BC germ P64 90 broad"/>
      <sheetName val="firing analysis freq. germl"/>
      <sheetName val="fir analys freq. AP BC short"/>
      <sheetName val="fir analy freq. AP bc broad"/>
      <sheetName val="Memb props SST total 64-90 germ"/>
      <sheetName val="PCA germline ctrl P64 90"/>
      <sheetName val="Memb props SST GERML P64 90 "/>
      <sheetName val="Firing analysis SST P64 90 GERM"/>
      <sheetName val="Firing Analysis P64-77"/>
      <sheetName val="Memb props Cond P64 77 BC"/>
      <sheetName val="Finale tot cond p64 90 BC"/>
      <sheetName val="Memb props cutoff 0.73 ms ctrl"/>
      <sheetName val="Marker PV PCA het"/>
      <sheetName val="Finale Memb tot PCA new data"/>
      <sheetName val="Finale Memb tot SST BC new data"/>
      <sheetName val="Finale broad AP BC adult condit"/>
      <sheetName val="Finale Short AP BC 0.75 max"/>
      <sheetName val="Firing Finale short AP BC 0.73 "/>
      <sheetName val="Firing finale broad  BC"/>
      <sheetName val="Finale Broad spike BC"/>
      <sheetName val="Memb props 0.8 ms analysis"/>
      <sheetName val="PCA analysis 150323"/>
      <sheetName val="PCA analysis 150323 hET"/>
      <sheetName val="Cluster analysis 150323"/>
      <sheetName val="cluster analysis"/>
      <sheetName val="last PCA analysis 0.8 ms cutoff"/>
      <sheetName val="alpha dend experiments"/>
      <sheetName val="Delta for rheob and AP"/>
      <sheetName val="Fir analys al dend. BC P60 90 "/>
      <sheetName val="Delta for firing number"/>
      <sheetName val="0.7 ms cutoff Memb prop cond BC"/>
      <sheetName val="Memb props Con p64 77 SST tot"/>
      <sheetName val="Foglio12"/>
      <sheetName val="PCA analysis total bc ctrl het"/>
      <sheetName val="Foglio2"/>
      <sheetName val="PCA analysis CTRL pv and sst"/>
      <sheetName val="PCA analysis het pv and sst"/>
      <sheetName val="BC broad AP width"/>
      <sheetName val="Foglio3"/>
      <sheetName val="BC short AP width"/>
      <sheetName val="V C relationship AP short BC"/>
      <sheetName val="delay latency AP cur relation"/>
      <sheetName val="Tau membr potential relationshi"/>
      <sheetName val="AP threshold analysis BC"/>
      <sheetName val="AP threshold analysis Delta BC"/>
      <sheetName val="Firing Analysis BC AP number"/>
      <sheetName val="Firing Analysis BC ap freq"/>
      <sheetName val="table precise firing an. frequ"/>
      <sheetName val="table precise firing spik overs"/>
      <sheetName val="Finale tot bc firi spik overs "/>
      <sheetName val="short width bc fir spik overs"/>
      <sheetName val="broad width bc fir spik overs"/>
      <sheetName val="table mean instant freq. avg BC"/>
      <sheetName val="table inst. freq. 1st spike int"/>
      <sheetName val="same as previous sheet"/>
      <sheetName val="Firing Analysis BC Firing frequ"/>
      <sheetName val="Firing analysis BC AP width"/>
      <sheetName val="Instantenous frequency BC 40 AP"/>
      <sheetName val="mAHP voltage curr BC"/>
      <sheetName val="IV relationship steady state"/>
      <sheetName val="IV relat steady state BC"/>
      <sheetName val="IV relat stead stat BC"/>
      <sheetName val="Input resistance BC monitoring"/>
      <sheetName val="Sag ratio Current relationship"/>
      <sheetName val="Input resist current relationsh"/>
      <sheetName val="Memb prop Cond adult MC and sst"/>
      <sheetName val="Memb prop cond adult MC"/>
      <sheetName val="Memb prop cond adult sst"/>
      <sheetName val="Firing analysis sst mc AP freq"/>
      <sheetName val="sst total  firing analysis freq"/>
      <sheetName val="Firing analysis MC fir frequenc"/>
      <sheetName val="AP width firing analysis MC"/>
      <sheetName val="mAHP MC current volt relationsh"/>
      <sheetName val="Input resistance 300922RF2c"/>
      <sheetName val="Input resitance 260922RF3a"/>
      <sheetName val="Input resistance 260922RF2b"/>
      <sheetName val="Input resistance 260922RF2a"/>
      <sheetName val="Input resistance 260922RF1d"/>
      <sheetName val="Input resistance 260922RF1b"/>
      <sheetName val="Input resistance 260922RF1a"/>
      <sheetName val="Input resistance 180822RF4"/>
      <sheetName val="Input resistance 280922RF2"/>
      <sheetName val="Input resistance 280922RF1"/>
      <sheetName val="Input resistance 270922RF2"/>
      <sheetName val="Input resistance 270922RF1"/>
      <sheetName val="Input resistance 260922RF4"/>
      <sheetName val="Input resistance 260922RF3c"/>
      <sheetName val="Input resistance 260922RF2c"/>
      <sheetName val="Input resistance 220922RF3"/>
      <sheetName val="Input resistance 220922RF2"/>
      <sheetName val="Input resistance 220922RF1"/>
      <sheetName val="Input resistance 210922RF1d"/>
      <sheetName val="Input resistance 210922RF1c"/>
      <sheetName val="Input resistance 210922RF1a"/>
      <sheetName val="Input resistance 300822RF3"/>
      <sheetName val="Input resistance 300822RF2"/>
      <sheetName val="Input resistance 300822RF1"/>
      <sheetName val="Input resistance 250822RF4d"/>
      <sheetName val="Input resistance 250822RF3"/>
      <sheetName val="Input resistance 250822RF2"/>
      <sheetName val="Input resistance 250822RF1c"/>
      <sheetName val="Input resistance 230822RF4a"/>
      <sheetName val="Input resistance 230822RF2b"/>
      <sheetName val="Input resistance 220822RF4c"/>
      <sheetName val="Input resistance 220822RF3"/>
      <sheetName val="Input resistance 190822RF2b"/>
      <sheetName val="Input resistance 190822RF1"/>
      <sheetName val="Input resistance 290822RF6"/>
      <sheetName val="Input resistance 290822RF5"/>
      <sheetName val="Input resistance 140721RF1a"/>
      <sheetName val="Input resistance 140722RF1b"/>
      <sheetName val="Input resistance 140722RF4 "/>
      <sheetName val="Input resistance 150722RF4"/>
      <sheetName val="Input resistance 150722RF5b"/>
      <sheetName val="Input resistance 150722RF6"/>
      <sheetName val="Input resistance 190722RF2"/>
      <sheetName val="Input resistance 190722RF3"/>
      <sheetName val="Input resistance 140722RF2"/>
      <sheetName val="Input resistance 140722RF5"/>
      <sheetName val="Input resistance 150722RF1"/>
      <sheetName val="Input resistance 150722RF2"/>
      <sheetName val="Input resistance 150722RF3"/>
      <sheetName val="Input resistance 150722RF5a"/>
      <sheetName val="Input resistance 190722RF4"/>
      <sheetName val="Input resistance 250722RF2"/>
      <sheetName val="Input resistance 250722RF3b "/>
      <sheetName val="Input resistance 250722RF4 "/>
      <sheetName val="Input resistance 270722RF1"/>
      <sheetName val="Input resistance 270722RF3"/>
      <sheetName val="Input resistance 270722RF4b"/>
      <sheetName val="Input resistance 270722RF6"/>
      <sheetName val="Input resistance 250722RF1"/>
      <sheetName val="Input resistance 270722RF2"/>
      <sheetName val="Input resistance 270722RF5"/>
      <sheetName val="Input resistance 020822RF3"/>
      <sheetName val="Input resistance 020822RF1"/>
      <sheetName val="Input resistance 020822RF2 "/>
      <sheetName val="Input resistance 030822RF1"/>
      <sheetName val="Input resistance 030822R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7">
          <cell r="P87">
            <v>0.52</v>
          </cell>
          <cell r="Q87">
            <v>185.18518518518516</v>
          </cell>
          <cell r="R87">
            <v>128.2051282051282</v>
          </cell>
          <cell r="U87">
            <v>120</v>
          </cell>
          <cell r="V87">
            <v>-50</v>
          </cell>
        </row>
        <row r="88">
          <cell r="P88">
            <v>0.52</v>
          </cell>
          <cell r="Q88">
            <v>181.81818181818184</v>
          </cell>
          <cell r="R88">
            <v>104.98687664041994</v>
          </cell>
          <cell r="U88">
            <v>120</v>
          </cell>
          <cell r="V88">
            <v>-42.5</v>
          </cell>
        </row>
        <row r="89">
          <cell r="P89">
            <v>0.92</v>
          </cell>
          <cell r="Q89">
            <v>103.09278350515464</v>
          </cell>
          <cell r="R89">
            <v>75.329566854990588</v>
          </cell>
          <cell r="U89">
            <v>160</v>
          </cell>
          <cell r="V89">
            <v>-36</v>
          </cell>
        </row>
        <row r="90">
          <cell r="P90">
            <v>0.44</v>
          </cell>
          <cell r="Q90">
            <v>277.77777777777777</v>
          </cell>
          <cell r="R90">
            <v>201.00502512562812</v>
          </cell>
          <cell r="U90">
            <v>140</v>
          </cell>
          <cell r="V90">
            <v>-44</v>
          </cell>
        </row>
        <row r="91">
          <cell r="P91">
            <v>0.65</v>
          </cell>
          <cell r="Q91">
            <v>178.57142857142858</v>
          </cell>
          <cell r="R91">
            <v>101.78117048346056</v>
          </cell>
          <cell r="U91">
            <v>120</v>
          </cell>
          <cell r="V91">
            <v>-40.299999999999997</v>
          </cell>
        </row>
        <row r="92">
          <cell r="P92">
            <v>0.84</v>
          </cell>
          <cell r="Q92">
            <v>169.49152542372883</v>
          </cell>
          <cell r="R92">
            <v>113.31444759206799</v>
          </cell>
          <cell r="U92">
            <v>160</v>
          </cell>
          <cell r="V92">
            <v>-40.9</v>
          </cell>
        </row>
        <row r="93">
          <cell r="P93">
            <v>0.7</v>
          </cell>
          <cell r="Q93">
            <v>175.43859649122805</v>
          </cell>
          <cell r="R93">
            <v>109.2896174863388</v>
          </cell>
          <cell r="U93">
            <v>160</v>
          </cell>
          <cell r="V93">
            <v>-39</v>
          </cell>
        </row>
        <row r="94">
          <cell r="P94">
            <v>0.8</v>
          </cell>
          <cell r="Q94">
            <v>196.07843137254901</v>
          </cell>
          <cell r="R94">
            <v>84.745762711864415</v>
          </cell>
          <cell r="U94">
            <v>120</v>
          </cell>
          <cell r="V94">
            <v>-41.5</v>
          </cell>
        </row>
        <row r="95">
          <cell r="P95">
            <v>1.02</v>
          </cell>
          <cell r="Q95">
            <v>138.88888888888889</v>
          </cell>
          <cell r="R95">
            <v>75.329566854990588</v>
          </cell>
          <cell r="U95">
            <v>200</v>
          </cell>
          <cell r="V95">
            <v>-36.799999999999997</v>
          </cell>
        </row>
        <row r="96">
          <cell r="P96">
            <v>0.97</v>
          </cell>
          <cell r="Q96">
            <v>119.04761904761905</v>
          </cell>
          <cell r="R96">
            <v>64.516129032258064</v>
          </cell>
          <cell r="U96">
            <v>80</v>
          </cell>
          <cell r="V96">
            <v>-33.700000000000003</v>
          </cell>
        </row>
        <row r="97">
          <cell r="P97">
            <v>0.68</v>
          </cell>
          <cell r="Q97">
            <v>163.93442622950818</v>
          </cell>
          <cell r="R97">
            <v>99.50248756218906</v>
          </cell>
          <cell r="U97">
            <v>120</v>
          </cell>
          <cell r="V97">
            <v>-45.2</v>
          </cell>
        </row>
        <row r="98">
          <cell r="P98">
            <v>0.84</v>
          </cell>
          <cell r="Q98">
            <v>153.84615384615384</v>
          </cell>
          <cell r="R98">
            <v>111.11111111111111</v>
          </cell>
          <cell r="U98">
            <v>80</v>
          </cell>
          <cell r="V98">
            <v>-43.9</v>
          </cell>
        </row>
        <row r="99">
          <cell r="P99">
            <v>0.84</v>
          </cell>
          <cell r="Q99">
            <v>136.98630136986301</v>
          </cell>
          <cell r="R99">
            <v>92.165898617511516</v>
          </cell>
          <cell r="U99">
            <v>120</v>
          </cell>
          <cell r="V99">
            <v>-46.1</v>
          </cell>
        </row>
        <row r="100">
          <cell r="P100">
            <v>0.59</v>
          </cell>
          <cell r="Q100">
            <v>185.18518518518516</v>
          </cell>
          <cell r="R100">
            <v>151.51515151515153</v>
          </cell>
          <cell r="U100">
            <v>160</v>
          </cell>
          <cell r="V100">
            <v>-36.6</v>
          </cell>
        </row>
        <row r="101">
          <cell r="P101">
            <v>0.89</v>
          </cell>
          <cell r="Q101">
            <v>142.85714285714286</v>
          </cell>
          <cell r="R101">
            <v>83.682008368200826</v>
          </cell>
          <cell r="U101">
            <v>120</v>
          </cell>
          <cell r="V101">
            <v>-41.8</v>
          </cell>
        </row>
        <row r="102">
          <cell r="P102">
            <v>0.94</v>
          </cell>
          <cell r="Q102">
            <v>123.4567901234568</v>
          </cell>
          <cell r="R102">
            <v>59.523809523809526</v>
          </cell>
          <cell r="U102">
            <v>120</v>
          </cell>
          <cell r="V102">
            <v>-42.6</v>
          </cell>
        </row>
        <row r="103">
          <cell r="P103">
            <v>0.88</v>
          </cell>
          <cell r="Q103">
            <v>147.05882352941177</v>
          </cell>
          <cell r="R103">
            <v>87.527352297592998</v>
          </cell>
          <cell r="U103">
            <v>160</v>
          </cell>
          <cell r="V103">
            <v>-41</v>
          </cell>
        </row>
        <row r="104">
          <cell r="P104">
            <v>0.73</v>
          </cell>
          <cell r="Q104">
            <v>188.67924528301887</v>
          </cell>
          <cell r="R104">
            <v>108.40108401084011</v>
          </cell>
          <cell r="U104">
            <v>160</v>
          </cell>
          <cell r="V104">
            <v>-42.6</v>
          </cell>
        </row>
        <row r="105">
          <cell r="P105">
            <v>0.71</v>
          </cell>
          <cell r="Q105">
            <v>217.39130434782609</v>
          </cell>
          <cell r="R105">
            <v>118.69436201780415</v>
          </cell>
          <cell r="U105">
            <v>120</v>
          </cell>
          <cell r="V105">
            <v>-39.5</v>
          </cell>
        </row>
        <row r="106">
          <cell r="P106">
            <v>0.59</v>
          </cell>
          <cell r="Q106">
            <v>227.27272727272725</v>
          </cell>
          <cell r="R106">
            <v>150.37593984962407</v>
          </cell>
          <cell r="U106">
            <v>120</v>
          </cell>
          <cell r="V106">
            <v>-40.4</v>
          </cell>
        </row>
        <row r="107">
          <cell r="P107">
            <v>0.85</v>
          </cell>
          <cell r="Q107">
            <v>138.88888888888889</v>
          </cell>
          <cell r="R107">
            <v>92.592592592592581</v>
          </cell>
          <cell r="U107">
            <v>120</v>
          </cell>
          <cell r="V107">
            <v>-41.1</v>
          </cell>
        </row>
        <row r="108">
          <cell r="P108">
            <v>0.64</v>
          </cell>
          <cell r="Q108">
            <v>212.7659574468085</v>
          </cell>
          <cell r="R108">
            <v>142.85714285714286</v>
          </cell>
          <cell r="U108">
            <v>80</v>
          </cell>
          <cell r="V108">
            <v>-45.9</v>
          </cell>
        </row>
        <row r="109">
          <cell r="P109">
            <v>0.79</v>
          </cell>
          <cell r="Q109">
            <v>169.49152542372883</v>
          </cell>
          <cell r="R109">
            <v>102.56410256410257</v>
          </cell>
          <cell r="U109">
            <v>80</v>
          </cell>
          <cell r="V109">
            <v>-55.6</v>
          </cell>
        </row>
        <row r="110">
          <cell r="P110">
            <v>1.31</v>
          </cell>
          <cell r="Q110">
            <v>89.285714285714292</v>
          </cell>
          <cell r="R110">
            <v>51.546391752577321</v>
          </cell>
          <cell r="U110">
            <v>80</v>
          </cell>
          <cell r="V110">
            <v>-38.799999999999997</v>
          </cell>
        </row>
        <row r="111">
          <cell r="P111">
            <v>1.1499999999999999</v>
          </cell>
          <cell r="Q111">
            <v>106.38297872340425</v>
          </cell>
          <cell r="R111">
            <v>64.935064935064929</v>
          </cell>
          <cell r="U111">
            <v>120</v>
          </cell>
          <cell r="V111">
            <v>-43.4</v>
          </cell>
        </row>
        <row r="112">
          <cell r="P112">
            <v>1.21</v>
          </cell>
          <cell r="Q112">
            <v>128.2051282051282</v>
          </cell>
          <cell r="R112">
            <v>73.152889539136794</v>
          </cell>
          <cell r="U112">
            <v>80</v>
          </cell>
          <cell r="V112">
            <v>-52.2</v>
          </cell>
        </row>
        <row r="113">
          <cell r="U113">
            <v>80</v>
          </cell>
          <cell r="V113">
            <v>-49.1</v>
          </cell>
        </row>
        <row r="114">
          <cell r="U114">
            <v>80</v>
          </cell>
          <cell r="V114">
            <v>-52.9</v>
          </cell>
        </row>
        <row r="115">
          <cell r="P115">
            <v>0.34</v>
          </cell>
          <cell r="Q115">
            <v>303.03030303030306</v>
          </cell>
          <cell r="R115">
            <v>181.81818181818184</v>
          </cell>
          <cell r="U115">
            <v>160</v>
          </cell>
          <cell r="V115">
            <v>-25.1</v>
          </cell>
        </row>
        <row r="116">
          <cell r="P116">
            <v>0.37</v>
          </cell>
          <cell r="Q116">
            <v>131.57894736842104</v>
          </cell>
          <cell r="R116">
            <v>89.485458612975393</v>
          </cell>
          <cell r="U116">
            <v>160</v>
          </cell>
          <cell r="V116">
            <v>-27.1</v>
          </cell>
        </row>
        <row r="117">
          <cell r="P117">
            <v>0.51</v>
          </cell>
          <cell r="Q117">
            <v>151.51515151515153</v>
          </cell>
          <cell r="R117">
            <v>120.48192771084337</v>
          </cell>
          <cell r="U117">
            <v>120</v>
          </cell>
          <cell r="V117">
            <v>-47.2</v>
          </cell>
        </row>
        <row r="118">
          <cell r="P118">
            <v>0.39</v>
          </cell>
          <cell r="Q118">
            <v>256.41025641025641</v>
          </cell>
          <cell r="R118">
            <v>212.7659574468085</v>
          </cell>
          <cell r="U118">
            <v>120</v>
          </cell>
          <cell r="V118">
            <v>-44.1</v>
          </cell>
        </row>
        <row r="119">
          <cell r="P119">
            <v>0.47</v>
          </cell>
          <cell r="Q119">
            <v>238.0952380952381</v>
          </cell>
          <cell r="R119">
            <v>176.99115044247787</v>
          </cell>
        </row>
        <row r="120">
          <cell r="P120">
            <v>0.46</v>
          </cell>
          <cell r="Q120">
            <v>250</v>
          </cell>
          <cell r="R120">
            <v>162.60162601626016</v>
          </cell>
        </row>
        <row r="121">
          <cell r="P121">
            <v>0.36</v>
          </cell>
          <cell r="Q121">
            <v>312.5</v>
          </cell>
          <cell r="R121">
            <v>218.5792349726776</v>
          </cell>
        </row>
        <row r="122">
          <cell r="P122">
            <v>0.62</v>
          </cell>
          <cell r="Q122">
            <v>181.81818181818184</v>
          </cell>
          <cell r="R122">
            <v>131.57894736842104</v>
          </cell>
        </row>
        <row r="123">
          <cell r="P123">
            <v>0.57999999999999996</v>
          </cell>
          <cell r="Q123">
            <v>161.29032258064515</v>
          </cell>
          <cell r="R123">
            <v>107.52688172043011</v>
          </cell>
        </row>
        <row r="124">
          <cell r="P124">
            <v>0.51</v>
          </cell>
          <cell r="Q124">
            <v>232.55813953488371</v>
          </cell>
          <cell r="R124">
            <v>141.34275618374559</v>
          </cell>
        </row>
        <row r="125">
          <cell r="P125">
            <v>0.82</v>
          </cell>
          <cell r="Q125">
            <v>151.51515151515153</v>
          </cell>
          <cell r="R125">
            <v>87.145969498910674</v>
          </cell>
        </row>
        <row r="126">
          <cell r="P126">
            <v>1.05</v>
          </cell>
          <cell r="Q126">
            <v>126.58227848101265</v>
          </cell>
          <cell r="R126">
            <v>70.422535211267601</v>
          </cell>
        </row>
        <row r="127">
          <cell r="P127">
            <v>0.92</v>
          </cell>
          <cell r="Q127">
            <v>200</v>
          </cell>
          <cell r="R127">
            <v>101.78117048346056</v>
          </cell>
        </row>
        <row r="128">
          <cell r="P128">
            <v>0.59</v>
          </cell>
          <cell r="Q128">
            <v>208.33333333333334</v>
          </cell>
          <cell r="R128">
            <v>116.61807580174928</v>
          </cell>
        </row>
        <row r="129">
          <cell r="P129">
            <v>0.79</v>
          </cell>
          <cell r="Q129">
            <v>163.93442622950818</v>
          </cell>
          <cell r="R129">
            <v>112.67605633802818</v>
          </cell>
        </row>
        <row r="130">
          <cell r="P130">
            <v>0.9</v>
          </cell>
          <cell r="Q130">
            <v>138.88888888888889</v>
          </cell>
          <cell r="R130">
            <v>76.48183556405354</v>
          </cell>
        </row>
        <row r="131">
          <cell r="P131">
            <v>0.68</v>
          </cell>
          <cell r="Q131">
            <v>161.29032258064515</v>
          </cell>
          <cell r="R131">
            <v>94.696969696969703</v>
          </cell>
        </row>
        <row r="132">
          <cell r="P132">
            <v>0.75</v>
          </cell>
          <cell r="Q132">
            <v>136.98630136986301</v>
          </cell>
          <cell r="R132">
            <v>96.805421103581793</v>
          </cell>
        </row>
        <row r="133">
          <cell r="P133">
            <v>0.78</v>
          </cell>
          <cell r="Q133">
            <v>114.94252873563219</v>
          </cell>
          <cell r="R133">
            <v>73.529411764705884</v>
          </cell>
        </row>
        <row r="134">
          <cell r="P134">
            <v>0.74</v>
          </cell>
          <cell r="Q134">
            <v>161.29032258064515</v>
          </cell>
          <cell r="R134">
            <v>100</v>
          </cell>
        </row>
        <row r="135">
          <cell r="P135">
            <v>0.7</v>
          </cell>
          <cell r="Q135">
            <v>172.41379310344828</v>
          </cell>
          <cell r="R135">
            <v>115.2073732718894</v>
          </cell>
        </row>
        <row r="136">
          <cell r="P136">
            <v>0.97</v>
          </cell>
          <cell r="Q136">
            <v>144.92753623188406</v>
          </cell>
          <cell r="R136">
            <v>92.592592592592581</v>
          </cell>
        </row>
        <row r="137">
          <cell r="P137">
            <v>1.0900000000000001</v>
          </cell>
          <cell r="Q137">
            <v>120.48192771084337</v>
          </cell>
          <cell r="R137">
            <v>54.644808743169399</v>
          </cell>
        </row>
        <row r="138">
          <cell r="P138">
            <v>0.84</v>
          </cell>
          <cell r="Q138">
            <v>147.05882352941177</v>
          </cell>
          <cell r="R138">
            <v>101.52284263959392</v>
          </cell>
        </row>
        <row r="139">
          <cell r="P139">
            <v>0.79</v>
          </cell>
          <cell r="Q139">
            <v>147.05882352941177</v>
          </cell>
          <cell r="R139">
            <v>120.91898428053204</v>
          </cell>
        </row>
        <row r="140">
          <cell r="P140">
            <v>1.29</v>
          </cell>
          <cell r="Q140">
            <v>103.09278350515464</v>
          </cell>
          <cell r="R140">
            <v>74.074074074074076</v>
          </cell>
        </row>
      </sheetData>
      <sheetData sheetId="23"/>
      <sheetData sheetId="24"/>
      <sheetData sheetId="25">
        <row r="58">
          <cell r="P58">
            <v>0.42307692307692307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S47"/>
  <sheetViews>
    <sheetView tabSelected="1" workbookViewId="0">
      <selection activeCell="Q47" sqref="Q47"/>
    </sheetView>
  </sheetViews>
  <sheetFormatPr defaultRowHeight="14.4" x14ac:dyDescent="0.3"/>
  <cols>
    <col min="2" max="2" width="10.77734375" customWidth="1"/>
    <col min="3" max="3" width="23.5546875" customWidth="1"/>
    <col min="6" max="6" width="4.77734375" customWidth="1"/>
    <col min="7" max="7" width="8.21875" customWidth="1"/>
    <col min="8" max="8" width="6.6640625" style="3" customWidth="1"/>
    <col min="26" max="26" width="12.6640625" customWidth="1"/>
    <col min="31" max="31" width="22.33203125" customWidth="1"/>
    <col min="33" max="33" width="28.44140625" customWidth="1"/>
    <col min="36" max="36" width="24.6640625" customWidth="1"/>
    <col min="37" max="37" width="18.6640625" customWidth="1"/>
    <col min="38" max="38" width="11.5546875" customWidth="1"/>
    <col min="39" max="39" width="8.33203125" customWidth="1"/>
    <col min="40" max="40" width="28.33203125" customWidth="1"/>
    <col min="41" max="41" width="25.88671875" customWidth="1"/>
    <col min="45" max="45" width="16.109375" customWidth="1"/>
    <col min="245" max="245" width="10.77734375" customWidth="1"/>
    <col min="256" max="256" width="10.88671875" customWidth="1"/>
    <col min="270" max="270" width="11" customWidth="1"/>
    <col min="271" max="271" width="12.6640625" customWidth="1"/>
    <col min="272" max="272" width="10.88671875" customWidth="1"/>
    <col min="501" max="501" width="10.77734375" customWidth="1"/>
    <col min="512" max="512" width="10.88671875" customWidth="1"/>
    <col min="526" max="526" width="11" customWidth="1"/>
    <col min="527" max="527" width="12.6640625" customWidth="1"/>
    <col min="528" max="528" width="10.88671875" customWidth="1"/>
    <col min="757" max="757" width="10.77734375" customWidth="1"/>
    <col min="768" max="768" width="10.88671875" customWidth="1"/>
    <col min="782" max="782" width="11" customWidth="1"/>
    <col min="783" max="783" width="12.6640625" customWidth="1"/>
    <col min="784" max="784" width="10.88671875" customWidth="1"/>
    <col min="1013" max="1013" width="10.77734375" customWidth="1"/>
    <col min="1024" max="1024" width="10.88671875" customWidth="1"/>
    <col min="1038" max="1038" width="11" customWidth="1"/>
    <col min="1039" max="1039" width="12.6640625" customWidth="1"/>
    <col min="1040" max="1040" width="10.88671875" customWidth="1"/>
    <col min="1269" max="1269" width="10.77734375" customWidth="1"/>
    <col min="1280" max="1280" width="10.88671875" customWidth="1"/>
    <col min="1294" max="1294" width="11" customWidth="1"/>
    <col min="1295" max="1295" width="12.6640625" customWidth="1"/>
    <col min="1296" max="1296" width="10.88671875" customWidth="1"/>
    <col min="1525" max="1525" width="10.77734375" customWidth="1"/>
    <col min="1536" max="1536" width="10.88671875" customWidth="1"/>
    <col min="1550" max="1550" width="11" customWidth="1"/>
    <col min="1551" max="1551" width="12.6640625" customWidth="1"/>
    <col min="1552" max="1552" width="10.88671875" customWidth="1"/>
    <col min="1781" max="1781" width="10.77734375" customWidth="1"/>
    <col min="1792" max="1792" width="10.88671875" customWidth="1"/>
    <col min="1806" max="1806" width="11" customWidth="1"/>
    <col min="1807" max="1807" width="12.6640625" customWidth="1"/>
    <col min="1808" max="1808" width="10.88671875" customWidth="1"/>
    <col min="2037" max="2037" width="10.77734375" customWidth="1"/>
    <col min="2048" max="2048" width="10.88671875" customWidth="1"/>
    <col min="2062" max="2062" width="11" customWidth="1"/>
    <col min="2063" max="2063" width="12.6640625" customWidth="1"/>
    <col min="2064" max="2064" width="10.88671875" customWidth="1"/>
    <col min="2293" max="2293" width="10.77734375" customWidth="1"/>
    <col min="2304" max="2304" width="10.88671875" customWidth="1"/>
    <col min="2318" max="2318" width="11" customWidth="1"/>
    <col min="2319" max="2319" width="12.6640625" customWidth="1"/>
    <col min="2320" max="2320" width="10.88671875" customWidth="1"/>
    <col min="2549" max="2549" width="10.77734375" customWidth="1"/>
    <col min="2560" max="2560" width="10.88671875" customWidth="1"/>
    <col min="2574" max="2574" width="11" customWidth="1"/>
    <col min="2575" max="2575" width="12.6640625" customWidth="1"/>
    <col min="2576" max="2576" width="10.88671875" customWidth="1"/>
    <col min="2805" max="2805" width="10.77734375" customWidth="1"/>
    <col min="2816" max="2816" width="10.88671875" customWidth="1"/>
    <col min="2830" max="2830" width="11" customWidth="1"/>
    <col min="2831" max="2831" width="12.6640625" customWidth="1"/>
    <col min="2832" max="2832" width="10.88671875" customWidth="1"/>
    <col min="3061" max="3061" width="10.77734375" customWidth="1"/>
    <col min="3072" max="3072" width="10.88671875" customWidth="1"/>
    <col min="3086" max="3086" width="11" customWidth="1"/>
    <col min="3087" max="3087" width="12.6640625" customWidth="1"/>
    <col min="3088" max="3088" width="10.88671875" customWidth="1"/>
    <col min="3317" max="3317" width="10.77734375" customWidth="1"/>
    <col min="3328" max="3328" width="10.88671875" customWidth="1"/>
    <col min="3342" max="3342" width="11" customWidth="1"/>
    <col min="3343" max="3343" width="12.6640625" customWidth="1"/>
    <col min="3344" max="3344" width="10.88671875" customWidth="1"/>
    <col min="3573" max="3573" width="10.77734375" customWidth="1"/>
    <col min="3584" max="3584" width="10.88671875" customWidth="1"/>
    <col min="3598" max="3598" width="11" customWidth="1"/>
    <col min="3599" max="3599" width="12.6640625" customWidth="1"/>
    <col min="3600" max="3600" width="10.88671875" customWidth="1"/>
    <col min="3829" max="3829" width="10.77734375" customWidth="1"/>
    <col min="3840" max="3840" width="10.88671875" customWidth="1"/>
    <col min="3854" max="3854" width="11" customWidth="1"/>
    <col min="3855" max="3855" width="12.6640625" customWidth="1"/>
    <col min="3856" max="3856" width="10.88671875" customWidth="1"/>
    <col min="4085" max="4085" width="10.77734375" customWidth="1"/>
    <col min="4096" max="4096" width="10.88671875" customWidth="1"/>
    <col min="4110" max="4110" width="11" customWidth="1"/>
    <col min="4111" max="4111" width="12.6640625" customWidth="1"/>
    <col min="4112" max="4112" width="10.88671875" customWidth="1"/>
    <col min="4341" max="4341" width="10.77734375" customWidth="1"/>
    <col min="4352" max="4352" width="10.88671875" customWidth="1"/>
    <col min="4366" max="4366" width="11" customWidth="1"/>
    <col min="4367" max="4367" width="12.6640625" customWidth="1"/>
    <col min="4368" max="4368" width="10.88671875" customWidth="1"/>
    <col min="4597" max="4597" width="10.77734375" customWidth="1"/>
    <col min="4608" max="4608" width="10.88671875" customWidth="1"/>
    <col min="4622" max="4622" width="11" customWidth="1"/>
    <col min="4623" max="4623" width="12.6640625" customWidth="1"/>
    <col min="4624" max="4624" width="10.88671875" customWidth="1"/>
    <col min="4853" max="4853" width="10.77734375" customWidth="1"/>
    <col min="4864" max="4864" width="10.88671875" customWidth="1"/>
    <col min="4878" max="4878" width="11" customWidth="1"/>
    <col min="4879" max="4879" width="12.6640625" customWidth="1"/>
    <col min="4880" max="4880" width="10.88671875" customWidth="1"/>
    <col min="5109" max="5109" width="10.77734375" customWidth="1"/>
    <col min="5120" max="5120" width="10.88671875" customWidth="1"/>
    <col min="5134" max="5134" width="11" customWidth="1"/>
    <col min="5135" max="5135" width="12.6640625" customWidth="1"/>
    <col min="5136" max="5136" width="10.88671875" customWidth="1"/>
    <col min="5365" max="5365" width="10.77734375" customWidth="1"/>
    <col min="5376" max="5376" width="10.88671875" customWidth="1"/>
    <col min="5390" max="5390" width="11" customWidth="1"/>
    <col min="5391" max="5391" width="12.6640625" customWidth="1"/>
    <col min="5392" max="5392" width="10.88671875" customWidth="1"/>
    <col min="5621" max="5621" width="10.77734375" customWidth="1"/>
    <col min="5632" max="5632" width="10.88671875" customWidth="1"/>
    <col min="5646" max="5646" width="11" customWidth="1"/>
    <col min="5647" max="5647" width="12.6640625" customWidth="1"/>
    <col min="5648" max="5648" width="10.88671875" customWidth="1"/>
    <col min="5877" max="5877" width="10.77734375" customWidth="1"/>
    <col min="5888" max="5888" width="10.88671875" customWidth="1"/>
    <col min="5902" max="5902" width="11" customWidth="1"/>
    <col min="5903" max="5903" width="12.6640625" customWidth="1"/>
    <col min="5904" max="5904" width="10.88671875" customWidth="1"/>
    <col min="6133" max="6133" width="10.77734375" customWidth="1"/>
    <col min="6144" max="6144" width="10.88671875" customWidth="1"/>
    <col min="6158" max="6158" width="11" customWidth="1"/>
    <col min="6159" max="6159" width="12.6640625" customWidth="1"/>
    <col min="6160" max="6160" width="10.88671875" customWidth="1"/>
    <col min="6389" max="6389" width="10.77734375" customWidth="1"/>
    <col min="6400" max="6400" width="10.88671875" customWidth="1"/>
    <col min="6414" max="6414" width="11" customWidth="1"/>
    <col min="6415" max="6415" width="12.6640625" customWidth="1"/>
    <col min="6416" max="6416" width="10.88671875" customWidth="1"/>
    <col min="6645" max="6645" width="10.77734375" customWidth="1"/>
    <col min="6656" max="6656" width="10.88671875" customWidth="1"/>
    <col min="6670" max="6670" width="11" customWidth="1"/>
    <col min="6671" max="6671" width="12.6640625" customWidth="1"/>
    <col min="6672" max="6672" width="10.88671875" customWidth="1"/>
    <col min="6901" max="6901" width="10.77734375" customWidth="1"/>
    <col min="6912" max="6912" width="10.88671875" customWidth="1"/>
    <col min="6926" max="6926" width="11" customWidth="1"/>
    <col min="6927" max="6927" width="12.6640625" customWidth="1"/>
    <col min="6928" max="6928" width="10.88671875" customWidth="1"/>
    <col min="7157" max="7157" width="10.77734375" customWidth="1"/>
    <col min="7168" max="7168" width="10.88671875" customWidth="1"/>
    <col min="7182" max="7182" width="11" customWidth="1"/>
    <col min="7183" max="7183" width="12.6640625" customWidth="1"/>
    <col min="7184" max="7184" width="10.88671875" customWidth="1"/>
    <col min="7413" max="7413" width="10.77734375" customWidth="1"/>
    <col min="7424" max="7424" width="10.88671875" customWidth="1"/>
    <col min="7438" max="7438" width="11" customWidth="1"/>
    <col min="7439" max="7439" width="12.6640625" customWidth="1"/>
    <col min="7440" max="7440" width="10.88671875" customWidth="1"/>
    <col min="7669" max="7669" width="10.77734375" customWidth="1"/>
    <col min="7680" max="7680" width="10.88671875" customWidth="1"/>
    <col min="7694" max="7694" width="11" customWidth="1"/>
    <col min="7695" max="7695" width="12.6640625" customWidth="1"/>
    <col min="7696" max="7696" width="10.88671875" customWidth="1"/>
    <col min="7925" max="7925" width="10.77734375" customWidth="1"/>
    <col min="7936" max="7936" width="10.88671875" customWidth="1"/>
    <col min="7950" max="7950" width="11" customWidth="1"/>
    <col min="7951" max="7951" width="12.6640625" customWidth="1"/>
    <col min="7952" max="7952" width="10.88671875" customWidth="1"/>
    <col min="8181" max="8181" width="10.77734375" customWidth="1"/>
    <col min="8192" max="8192" width="10.88671875" customWidth="1"/>
    <col min="8206" max="8206" width="11" customWidth="1"/>
    <col min="8207" max="8207" width="12.6640625" customWidth="1"/>
    <col min="8208" max="8208" width="10.88671875" customWidth="1"/>
    <col min="8437" max="8437" width="10.77734375" customWidth="1"/>
    <col min="8448" max="8448" width="10.88671875" customWidth="1"/>
    <col min="8462" max="8462" width="11" customWidth="1"/>
    <col min="8463" max="8463" width="12.6640625" customWidth="1"/>
    <col min="8464" max="8464" width="10.88671875" customWidth="1"/>
    <col min="8693" max="8693" width="10.77734375" customWidth="1"/>
    <col min="8704" max="8704" width="10.88671875" customWidth="1"/>
    <col min="8718" max="8718" width="11" customWidth="1"/>
    <col min="8719" max="8719" width="12.6640625" customWidth="1"/>
    <col min="8720" max="8720" width="10.88671875" customWidth="1"/>
    <col min="8949" max="8949" width="10.77734375" customWidth="1"/>
    <col min="8960" max="8960" width="10.88671875" customWidth="1"/>
    <col min="8974" max="8974" width="11" customWidth="1"/>
    <col min="8975" max="8975" width="12.6640625" customWidth="1"/>
    <col min="8976" max="8976" width="10.88671875" customWidth="1"/>
    <col min="9205" max="9205" width="10.77734375" customWidth="1"/>
    <col min="9216" max="9216" width="10.88671875" customWidth="1"/>
    <col min="9230" max="9230" width="11" customWidth="1"/>
    <col min="9231" max="9231" width="12.6640625" customWidth="1"/>
    <col min="9232" max="9232" width="10.88671875" customWidth="1"/>
    <col min="9461" max="9461" width="10.77734375" customWidth="1"/>
    <col min="9472" max="9472" width="10.88671875" customWidth="1"/>
    <col min="9486" max="9486" width="11" customWidth="1"/>
    <col min="9487" max="9487" width="12.6640625" customWidth="1"/>
    <col min="9488" max="9488" width="10.88671875" customWidth="1"/>
    <col min="9717" max="9717" width="10.77734375" customWidth="1"/>
    <col min="9728" max="9728" width="10.88671875" customWidth="1"/>
    <col min="9742" max="9742" width="11" customWidth="1"/>
    <col min="9743" max="9743" width="12.6640625" customWidth="1"/>
    <col min="9744" max="9744" width="10.88671875" customWidth="1"/>
    <col min="9973" max="9973" width="10.77734375" customWidth="1"/>
    <col min="9984" max="9984" width="10.88671875" customWidth="1"/>
    <col min="9998" max="9998" width="11" customWidth="1"/>
    <col min="9999" max="9999" width="12.6640625" customWidth="1"/>
    <col min="10000" max="10000" width="10.88671875" customWidth="1"/>
    <col min="10229" max="10229" width="10.77734375" customWidth="1"/>
    <col min="10240" max="10240" width="10.88671875" customWidth="1"/>
    <col min="10254" max="10254" width="11" customWidth="1"/>
    <col min="10255" max="10255" width="12.6640625" customWidth="1"/>
    <col min="10256" max="10256" width="10.88671875" customWidth="1"/>
    <col min="10485" max="10485" width="10.77734375" customWidth="1"/>
    <col min="10496" max="10496" width="10.88671875" customWidth="1"/>
    <col min="10510" max="10510" width="11" customWidth="1"/>
    <col min="10511" max="10511" width="12.6640625" customWidth="1"/>
    <col min="10512" max="10512" width="10.88671875" customWidth="1"/>
    <col min="10741" max="10741" width="10.77734375" customWidth="1"/>
    <col min="10752" max="10752" width="10.88671875" customWidth="1"/>
    <col min="10766" max="10766" width="11" customWidth="1"/>
    <col min="10767" max="10767" width="12.6640625" customWidth="1"/>
    <col min="10768" max="10768" width="10.88671875" customWidth="1"/>
    <col min="10997" max="10997" width="10.77734375" customWidth="1"/>
    <col min="11008" max="11008" width="10.88671875" customWidth="1"/>
    <col min="11022" max="11022" width="11" customWidth="1"/>
    <col min="11023" max="11023" width="12.6640625" customWidth="1"/>
    <col min="11024" max="11024" width="10.88671875" customWidth="1"/>
    <col min="11253" max="11253" width="10.77734375" customWidth="1"/>
    <col min="11264" max="11264" width="10.88671875" customWidth="1"/>
    <col min="11278" max="11278" width="11" customWidth="1"/>
    <col min="11279" max="11279" width="12.6640625" customWidth="1"/>
    <col min="11280" max="11280" width="10.88671875" customWidth="1"/>
    <col min="11509" max="11509" width="10.77734375" customWidth="1"/>
    <col min="11520" max="11520" width="10.88671875" customWidth="1"/>
    <col min="11534" max="11534" width="11" customWidth="1"/>
    <col min="11535" max="11535" width="12.6640625" customWidth="1"/>
    <col min="11536" max="11536" width="10.88671875" customWidth="1"/>
    <col min="11765" max="11765" width="10.77734375" customWidth="1"/>
    <col min="11776" max="11776" width="10.88671875" customWidth="1"/>
    <col min="11790" max="11790" width="11" customWidth="1"/>
    <col min="11791" max="11791" width="12.6640625" customWidth="1"/>
    <col min="11792" max="11792" width="10.88671875" customWidth="1"/>
    <col min="12021" max="12021" width="10.77734375" customWidth="1"/>
    <col min="12032" max="12032" width="10.88671875" customWidth="1"/>
    <col min="12046" max="12046" width="11" customWidth="1"/>
    <col min="12047" max="12047" width="12.6640625" customWidth="1"/>
    <col min="12048" max="12048" width="10.88671875" customWidth="1"/>
    <col min="12277" max="12277" width="10.77734375" customWidth="1"/>
    <col min="12288" max="12288" width="10.88671875" customWidth="1"/>
    <col min="12302" max="12302" width="11" customWidth="1"/>
    <col min="12303" max="12303" width="12.6640625" customWidth="1"/>
    <col min="12304" max="12304" width="10.88671875" customWidth="1"/>
    <col min="12533" max="12533" width="10.77734375" customWidth="1"/>
    <col min="12544" max="12544" width="10.88671875" customWidth="1"/>
    <col min="12558" max="12558" width="11" customWidth="1"/>
    <col min="12559" max="12559" width="12.6640625" customWidth="1"/>
    <col min="12560" max="12560" width="10.88671875" customWidth="1"/>
    <col min="12789" max="12789" width="10.77734375" customWidth="1"/>
    <col min="12800" max="12800" width="10.88671875" customWidth="1"/>
    <col min="12814" max="12814" width="11" customWidth="1"/>
    <col min="12815" max="12815" width="12.6640625" customWidth="1"/>
    <col min="12816" max="12816" width="10.88671875" customWidth="1"/>
    <col min="13045" max="13045" width="10.77734375" customWidth="1"/>
    <col min="13056" max="13056" width="10.88671875" customWidth="1"/>
    <col min="13070" max="13070" width="11" customWidth="1"/>
    <col min="13071" max="13071" width="12.6640625" customWidth="1"/>
    <col min="13072" max="13072" width="10.88671875" customWidth="1"/>
    <col min="13301" max="13301" width="10.77734375" customWidth="1"/>
    <col min="13312" max="13312" width="10.88671875" customWidth="1"/>
    <col min="13326" max="13326" width="11" customWidth="1"/>
    <col min="13327" max="13327" width="12.6640625" customWidth="1"/>
    <col min="13328" max="13328" width="10.88671875" customWidth="1"/>
    <col min="13557" max="13557" width="10.77734375" customWidth="1"/>
    <col min="13568" max="13568" width="10.88671875" customWidth="1"/>
    <col min="13582" max="13582" width="11" customWidth="1"/>
    <col min="13583" max="13583" width="12.6640625" customWidth="1"/>
    <col min="13584" max="13584" width="10.88671875" customWidth="1"/>
    <col min="13813" max="13813" width="10.77734375" customWidth="1"/>
    <col min="13824" max="13824" width="10.88671875" customWidth="1"/>
    <col min="13838" max="13838" width="11" customWidth="1"/>
    <col min="13839" max="13839" width="12.6640625" customWidth="1"/>
    <col min="13840" max="13840" width="10.88671875" customWidth="1"/>
    <col min="14069" max="14069" width="10.77734375" customWidth="1"/>
    <col min="14080" max="14080" width="10.88671875" customWidth="1"/>
    <col min="14094" max="14094" width="11" customWidth="1"/>
    <col min="14095" max="14095" width="12.6640625" customWidth="1"/>
    <col min="14096" max="14096" width="10.88671875" customWidth="1"/>
    <col min="14325" max="14325" width="10.77734375" customWidth="1"/>
    <col min="14336" max="14336" width="10.88671875" customWidth="1"/>
    <col min="14350" max="14350" width="11" customWidth="1"/>
    <col min="14351" max="14351" width="12.6640625" customWidth="1"/>
    <col min="14352" max="14352" width="10.88671875" customWidth="1"/>
    <col min="14581" max="14581" width="10.77734375" customWidth="1"/>
    <col min="14592" max="14592" width="10.88671875" customWidth="1"/>
    <col min="14606" max="14606" width="11" customWidth="1"/>
    <col min="14607" max="14607" width="12.6640625" customWidth="1"/>
    <col min="14608" max="14608" width="10.88671875" customWidth="1"/>
    <col min="14837" max="14837" width="10.77734375" customWidth="1"/>
    <col min="14848" max="14848" width="10.88671875" customWidth="1"/>
    <col min="14862" max="14862" width="11" customWidth="1"/>
    <col min="14863" max="14863" width="12.6640625" customWidth="1"/>
    <col min="14864" max="14864" width="10.88671875" customWidth="1"/>
    <col min="15093" max="15093" width="10.77734375" customWidth="1"/>
    <col min="15104" max="15104" width="10.88671875" customWidth="1"/>
    <col min="15118" max="15118" width="11" customWidth="1"/>
    <col min="15119" max="15119" width="12.6640625" customWidth="1"/>
    <col min="15120" max="15120" width="10.88671875" customWidth="1"/>
    <col min="15349" max="15349" width="10.77734375" customWidth="1"/>
    <col min="15360" max="15360" width="10.88671875" customWidth="1"/>
    <col min="15374" max="15374" width="11" customWidth="1"/>
    <col min="15375" max="15375" width="12.6640625" customWidth="1"/>
    <col min="15376" max="15376" width="10.88671875" customWidth="1"/>
    <col min="15605" max="15605" width="10.77734375" customWidth="1"/>
    <col min="15616" max="15616" width="10.88671875" customWidth="1"/>
    <col min="15630" max="15630" width="11" customWidth="1"/>
    <col min="15631" max="15631" width="12.6640625" customWidth="1"/>
    <col min="15632" max="15632" width="10.88671875" customWidth="1"/>
    <col min="15861" max="15861" width="10.77734375" customWidth="1"/>
    <col min="15872" max="15872" width="10.88671875" customWidth="1"/>
    <col min="15886" max="15886" width="11" customWidth="1"/>
    <col min="15887" max="15887" width="12.6640625" customWidth="1"/>
    <col min="15888" max="15888" width="10.88671875" customWidth="1"/>
    <col min="16117" max="16117" width="10.77734375" customWidth="1"/>
    <col min="16128" max="16128" width="10.88671875" customWidth="1"/>
    <col min="16142" max="16142" width="11" customWidth="1"/>
    <col min="16143" max="16143" width="12.6640625" customWidth="1"/>
    <col min="16144" max="16144" width="10.88671875" customWidth="1"/>
  </cols>
  <sheetData>
    <row r="1" spans="1:45" s="2" customFormat="1" x14ac:dyDescent="0.3">
      <c r="A1" s="2" t="s">
        <v>43</v>
      </c>
      <c r="B1" s="2" t="s">
        <v>0</v>
      </c>
      <c r="C1" s="2" t="s">
        <v>44</v>
      </c>
      <c r="D1" s="2" t="s">
        <v>1</v>
      </c>
      <c r="E1" s="2" t="s">
        <v>144</v>
      </c>
      <c r="F1" s="2" t="s">
        <v>2</v>
      </c>
      <c r="G1" s="2" t="s">
        <v>3</v>
      </c>
      <c r="H1" s="5" t="s">
        <v>20</v>
      </c>
      <c r="I1" s="2" t="s">
        <v>4</v>
      </c>
      <c r="J1" s="2" t="s">
        <v>45</v>
      </c>
      <c r="K1" s="2" t="s">
        <v>46</v>
      </c>
      <c r="L1" s="2" t="s">
        <v>21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  <c r="U1" s="2" t="s">
        <v>55</v>
      </c>
      <c r="V1" s="2" t="s">
        <v>56</v>
      </c>
      <c r="W1" s="2" t="s">
        <v>57</v>
      </c>
      <c r="X1" s="2" t="s">
        <v>58</v>
      </c>
      <c r="Y1" s="2" t="s">
        <v>59</v>
      </c>
      <c r="Z1" s="2" t="s">
        <v>112</v>
      </c>
      <c r="AA1" s="2" t="s">
        <v>60</v>
      </c>
      <c r="AB1" s="2" t="s">
        <v>61</v>
      </c>
      <c r="AC1" s="2" t="s">
        <v>62</v>
      </c>
      <c r="AD1" s="2" t="s">
        <v>63</v>
      </c>
      <c r="AE1" s="2" t="s">
        <v>64</v>
      </c>
      <c r="AF1" s="2" t="s">
        <v>65</v>
      </c>
      <c r="AG1" s="2" t="s">
        <v>145</v>
      </c>
      <c r="AH1" s="2" t="s">
        <v>66</v>
      </c>
      <c r="AI1" s="2" t="s">
        <v>67</v>
      </c>
      <c r="AJ1" s="2" t="s">
        <v>68</v>
      </c>
      <c r="AK1" s="2" t="s">
        <v>69</v>
      </c>
      <c r="AL1" s="2" t="s">
        <v>22</v>
      </c>
      <c r="AM1" s="2" t="s">
        <v>114</v>
      </c>
      <c r="AN1" s="2" t="s">
        <v>70</v>
      </c>
      <c r="AO1" s="2" t="s">
        <v>71</v>
      </c>
      <c r="AP1" s="2" t="s">
        <v>5</v>
      </c>
      <c r="AQ1" s="2" t="s">
        <v>6</v>
      </c>
      <c r="AR1" s="2" t="s">
        <v>65</v>
      </c>
      <c r="AS1" s="2" t="s">
        <v>72</v>
      </c>
    </row>
    <row r="2" spans="1:45" x14ac:dyDescent="0.3">
      <c r="A2" t="s">
        <v>73</v>
      </c>
      <c r="B2" t="s">
        <v>74</v>
      </c>
      <c r="C2" t="s">
        <v>75</v>
      </c>
      <c r="D2" t="s">
        <v>19</v>
      </c>
      <c r="E2" t="s">
        <v>41</v>
      </c>
      <c r="F2" t="s">
        <v>39</v>
      </c>
      <c r="G2" t="s">
        <v>42</v>
      </c>
      <c r="H2" s="3">
        <v>2</v>
      </c>
      <c r="I2">
        <v>72</v>
      </c>
      <c r="J2">
        <v>-76</v>
      </c>
      <c r="K2">
        <v>400</v>
      </c>
      <c r="L2">
        <v>30</v>
      </c>
      <c r="M2">
        <v>120</v>
      </c>
      <c r="N2">
        <v>13.7</v>
      </c>
      <c r="O2">
        <v>47.1</v>
      </c>
      <c r="P2">
        <v>0.52</v>
      </c>
      <c r="Q2">
        <v>16.8</v>
      </c>
      <c r="R2">
        <v>80.7</v>
      </c>
      <c r="S2">
        <v>60.5</v>
      </c>
      <c r="T2">
        <v>-42.5</v>
      </c>
      <c r="U2">
        <v>0.28081235289573703</v>
      </c>
      <c r="V2">
        <v>0.496863633394241</v>
      </c>
      <c r="W2">
        <v>185.89743039999999</v>
      </c>
      <c r="X2">
        <v>-98.230628969999998</v>
      </c>
      <c r="Y2">
        <v>-1.8924589239551115</v>
      </c>
      <c r="Z2">
        <f>(K2*L2)/1000</f>
        <v>12</v>
      </c>
      <c r="AA2">
        <v>2.2999999999999998</v>
      </c>
      <c r="AB2">
        <v>-13.4</v>
      </c>
      <c r="AC2">
        <v>491.8</v>
      </c>
      <c r="AD2">
        <v>0.70000000000000284</v>
      </c>
      <c r="AE2">
        <v>74</v>
      </c>
      <c r="AF2">
        <v>3</v>
      </c>
      <c r="AG2">
        <v>142</v>
      </c>
      <c r="AH2">
        <v>0.63048016701461373</v>
      </c>
      <c r="AI2">
        <v>1.462962962962963</v>
      </c>
      <c r="AJ2">
        <v>280</v>
      </c>
      <c r="AK2">
        <v>29.3</v>
      </c>
      <c r="AL2">
        <v>185.18518518518516</v>
      </c>
      <c r="AM2">
        <v>128.2051282051282</v>
      </c>
      <c r="AN2">
        <v>0.6923076923076924</v>
      </c>
      <c r="AO2" t="s">
        <v>76</v>
      </c>
      <c r="AP2" t="s">
        <v>7</v>
      </c>
      <c r="AQ2">
        <v>4</v>
      </c>
      <c r="AR2">
        <v>3</v>
      </c>
      <c r="AS2" t="s">
        <v>77</v>
      </c>
    </row>
    <row r="3" spans="1:45" x14ac:dyDescent="0.3">
      <c r="A3" t="s">
        <v>73</v>
      </c>
      <c r="B3" t="s">
        <v>78</v>
      </c>
      <c r="C3" t="s">
        <v>75</v>
      </c>
      <c r="D3" t="s">
        <v>19</v>
      </c>
      <c r="E3" t="s">
        <v>41</v>
      </c>
      <c r="F3" t="s">
        <v>39</v>
      </c>
      <c r="G3" t="s">
        <v>42</v>
      </c>
      <c r="H3" s="3">
        <v>2</v>
      </c>
      <c r="I3">
        <v>72</v>
      </c>
      <c r="J3">
        <v>-60</v>
      </c>
      <c r="K3">
        <v>160</v>
      </c>
      <c r="L3">
        <v>34</v>
      </c>
      <c r="M3">
        <v>140</v>
      </c>
      <c r="N3">
        <v>28.6</v>
      </c>
      <c r="O3">
        <v>59.4</v>
      </c>
      <c r="P3">
        <v>0.52</v>
      </c>
      <c r="Q3">
        <v>16.899999999999999</v>
      </c>
      <c r="R3">
        <v>87.2</v>
      </c>
      <c r="S3">
        <v>80.2</v>
      </c>
      <c r="T3">
        <v>-44</v>
      </c>
      <c r="U3">
        <v>0.26238498091697698</v>
      </c>
      <c r="V3">
        <v>0.42012751102447499</v>
      </c>
      <c r="W3">
        <v>269.53601070000002</v>
      </c>
      <c r="X3">
        <v>-133.6996307</v>
      </c>
      <c r="Y3">
        <v>-2.0159817143010255</v>
      </c>
      <c r="Z3">
        <f>(K3*L3)/1000</f>
        <v>5.44</v>
      </c>
      <c r="AA3">
        <v>2.2999999999999998</v>
      </c>
      <c r="AB3">
        <v>-20.7</v>
      </c>
      <c r="AC3">
        <v>1002</v>
      </c>
      <c r="AD3">
        <v>0.60000000000000853</v>
      </c>
      <c r="AE3">
        <v>2</v>
      </c>
      <c r="AF3">
        <v>8</v>
      </c>
      <c r="AG3">
        <v>70</v>
      </c>
      <c r="AH3">
        <v>0.76694214876033051</v>
      </c>
      <c r="AI3">
        <v>1.6199999999999999</v>
      </c>
      <c r="AJ3">
        <v>580</v>
      </c>
      <c r="AK3">
        <v>40.299999999999997</v>
      </c>
      <c r="AL3">
        <v>181.81818181818184</v>
      </c>
      <c r="AM3">
        <v>104.98687664041994</v>
      </c>
      <c r="AN3">
        <v>0.57742782152230954</v>
      </c>
      <c r="AO3" t="s">
        <v>76</v>
      </c>
      <c r="AP3" t="s">
        <v>7</v>
      </c>
      <c r="AQ3">
        <v>4</v>
      </c>
      <c r="AR3">
        <v>8</v>
      </c>
      <c r="AS3" t="s">
        <v>79</v>
      </c>
    </row>
    <row r="4" spans="1:45" x14ac:dyDescent="0.3">
      <c r="A4" t="s">
        <v>116</v>
      </c>
      <c r="B4" t="s">
        <v>24</v>
      </c>
      <c r="C4" t="s">
        <v>75</v>
      </c>
      <c r="D4" t="s">
        <v>19</v>
      </c>
      <c r="E4" t="s">
        <v>41</v>
      </c>
      <c r="F4" t="s">
        <v>39</v>
      </c>
      <c r="G4" t="s">
        <v>25</v>
      </c>
      <c r="H4" s="3">
        <v>2</v>
      </c>
      <c r="I4">
        <v>73</v>
      </c>
      <c r="J4">
        <v>-80</v>
      </c>
      <c r="K4">
        <v>270</v>
      </c>
      <c r="L4">
        <v>31</v>
      </c>
      <c r="M4">
        <v>160</v>
      </c>
      <c r="N4">
        <v>20.399999999999999</v>
      </c>
      <c r="O4">
        <v>55.1</v>
      </c>
      <c r="P4">
        <v>0.44</v>
      </c>
      <c r="Q4">
        <v>14.7</v>
      </c>
      <c r="R4">
        <v>93.3</v>
      </c>
      <c r="S4">
        <v>76.8</v>
      </c>
      <c r="T4">
        <v>-40.9</v>
      </c>
      <c r="U4">
        <v>0.23587390799999999</v>
      </c>
      <c r="V4">
        <v>0.32526969900000002</v>
      </c>
      <c r="W4">
        <v>249.8474731</v>
      </c>
      <c r="X4">
        <v>-161.17216490000001</v>
      </c>
      <c r="Y4">
        <v>-1.5501899676970834</v>
      </c>
      <c r="Z4">
        <f>(K4*L4)/1000</f>
        <v>8.3699999999999992</v>
      </c>
      <c r="AA4">
        <v>1.8</v>
      </c>
      <c r="AB4">
        <v>-21.7</v>
      </c>
      <c r="AC4">
        <v>1114</v>
      </c>
      <c r="AD4">
        <v>0.32999999999999829</v>
      </c>
      <c r="AE4">
        <v>42</v>
      </c>
      <c r="AF4">
        <v>1</v>
      </c>
      <c r="AG4">
        <v>146</v>
      </c>
      <c r="AH4">
        <v>0.85962145110410093</v>
      </c>
      <c r="AI4">
        <v>1.2333333333333334</v>
      </c>
      <c r="AJ4" t="s">
        <v>81</v>
      </c>
      <c r="AL4">
        <v>277.77777777777777</v>
      </c>
      <c r="AM4">
        <v>201.00502512562812</v>
      </c>
      <c r="AN4">
        <v>0.72361809045226122</v>
      </c>
      <c r="AO4" t="s">
        <v>76</v>
      </c>
      <c r="AP4" t="s">
        <v>7</v>
      </c>
      <c r="AQ4">
        <v>4</v>
      </c>
      <c r="AR4">
        <v>1</v>
      </c>
      <c r="AS4" t="s">
        <v>77</v>
      </c>
    </row>
    <row r="5" spans="1:45" x14ac:dyDescent="0.3">
      <c r="A5" t="s">
        <v>116</v>
      </c>
      <c r="B5" t="s">
        <v>26</v>
      </c>
      <c r="C5" t="s">
        <v>75</v>
      </c>
      <c r="D5" t="s">
        <v>19</v>
      </c>
      <c r="E5" t="s">
        <v>41</v>
      </c>
      <c r="F5" t="s">
        <v>39</v>
      </c>
      <c r="G5" t="s">
        <v>25</v>
      </c>
      <c r="H5" s="3">
        <v>2</v>
      </c>
      <c r="I5">
        <v>73</v>
      </c>
      <c r="J5">
        <v>-76</v>
      </c>
      <c r="K5">
        <v>212</v>
      </c>
      <c r="L5">
        <v>36</v>
      </c>
      <c r="M5">
        <v>160</v>
      </c>
      <c r="N5">
        <v>62.8</v>
      </c>
      <c r="O5">
        <v>56.8</v>
      </c>
      <c r="P5">
        <v>0.65</v>
      </c>
      <c r="Q5">
        <v>23.2</v>
      </c>
      <c r="R5">
        <v>90</v>
      </c>
      <c r="S5">
        <v>72.3</v>
      </c>
      <c r="T5">
        <v>-39</v>
      </c>
      <c r="U5">
        <v>0.27657848600000001</v>
      </c>
      <c r="V5">
        <v>0.54940456199999999</v>
      </c>
      <c r="W5">
        <v>217.94871520000001</v>
      </c>
      <c r="X5">
        <v>-98.230628969999998</v>
      </c>
      <c r="Y5">
        <v>-2.2187449829580381</v>
      </c>
      <c r="Z5">
        <f>(K5*L5)/1000</f>
        <v>7.6319999999999997</v>
      </c>
      <c r="AA5">
        <v>2.7</v>
      </c>
      <c r="AB5">
        <v>-15.4</v>
      </c>
      <c r="AC5">
        <v>728.2</v>
      </c>
      <c r="AD5">
        <v>0.70000000000000284</v>
      </c>
      <c r="AE5">
        <v>32</v>
      </c>
      <c r="AF5">
        <v>4</v>
      </c>
      <c r="AG5">
        <v>98</v>
      </c>
      <c r="AH5">
        <v>0.78975265017667851</v>
      </c>
      <c r="AI5">
        <v>1.2891566265060239</v>
      </c>
      <c r="AJ5">
        <v>560</v>
      </c>
      <c r="AK5">
        <v>25.6</v>
      </c>
      <c r="AL5">
        <v>178.57142857142858</v>
      </c>
      <c r="AM5">
        <v>101.78117048346056</v>
      </c>
      <c r="AN5">
        <v>0.56997455470737912</v>
      </c>
      <c r="AO5" t="s">
        <v>76</v>
      </c>
      <c r="AP5" t="s">
        <v>7</v>
      </c>
      <c r="AQ5">
        <v>4</v>
      </c>
      <c r="AR5">
        <v>4</v>
      </c>
      <c r="AS5" t="s">
        <v>77</v>
      </c>
    </row>
    <row r="6" spans="1:45" x14ac:dyDescent="0.3">
      <c r="A6" t="s">
        <v>80</v>
      </c>
      <c r="B6" t="s">
        <v>27</v>
      </c>
      <c r="C6" t="s">
        <v>75</v>
      </c>
      <c r="D6" t="s">
        <v>19</v>
      </c>
      <c r="E6" t="s">
        <v>41</v>
      </c>
      <c r="F6" t="s">
        <v>39</v>
      </c>
      <c r="G6" t="s">
        <v>25</v>
      </c>
      <c r="H6" s="3">
        <v>0</v>
      </c>
      <c r="I6">
        <v>74</v>
      </c>
      <c r="J6">
        <v>-66</v>
      </c>
      <c r="K6">
        <v>170</v>
      </c>
      <c r="L6">
        <v>31</v>
      </c>
      <c r="M6">
        <v>200</v>
      </c>
      <c r="N6">
        <v>19.399999999999999</v>
      </c>
      <c r="O6">
        <v>61.9</v>
      </c>
      <c r="P6">
        <v>0.7</v>
      </c>
      <c r="Q6">
        <v>38.5</v>
      </c>
      <c r="R6">
        <v>93.3</v>
      </c>
      <c r="S6">
        <v>71</v>
      </c>
      <c r="T6">
        <v>-36.799999999999997</v>
      </c>
      <c r="U6">
        <v>0.365643471</v>
      </c>
      <c r="V6">
        <v>0.66841989800000001</v>
      </c>
      <c r="W6">
        <v>187.11843870000001</v>
      </c>
      <c r="X6">
        <v>-96.095176699999996</v>
      </c>
      <c r="Y6">
        <v>-1.9472198826811671</v>
      </c>
      <c r="Z6">
        <f>(K6*L6)/1000</f>
        <v>5.27</v>
      </c>
      <c r="AA6">
        <v>3</v>
      </c>
      <c r="AB6">
        <v>-9.4</v>
      </c>
      <c r="AC6">
        <v>944.9</v>
      </c>
      <c r="AD6">
        <v>1.7000000000000028</v>
      </c>
      <c r="AE6">
        <v>8</v>
      </c>
      <c r="AF6">
        <v>14</v>
      </c>
      <c r="AG6">
        <v>124</v>
      </c>
      <c r="AH6">
        <v>0.7047619047619047</v>
      </c>
      <c r="AI6">
        <v>1.390625</v>
      </c>
      <c r="AJ6">
        <v>480</v>
      </c>
      <c r="AK6">
        <v>17.399999999999999</v>
      </c>
      <c r="AL6">
        <v>175.43859649122805</v>
      </c>
      <c r="AM6">
        <v>109.2896174863388</v>
      </c>
      <c r="AN6">
        <v>0.62295081967213117</v>
      </c>
      <c r="AO6" t="s">
        <v>76</v>
      </c>
      <c r="AP6" t="s">
        <v>7</v>
      </c>
      <c r="AQ6">
        <v>4</v>
      </c>
      <c r="AR6">
        <v>14</v>
      </c>
      <c r="AS6" t="s">
        <v>83</v>
      </c>
    </row>
    <row r="7" spans="1:45" x14ac:dyDescent="0.3">
      <c r="A7" t="s">
        <v>82</v>
      </c>
      <c r="B7" t="s">
        <v>85</v>
      </c>
      <c r="C7" t="s">
        <v>75</v>
      </c>
      <c r="D7" t="s">
        <v>19</v>
      </c>
      <c r="E7" t="s">
        <v>41</v>
      </c>
      <c r="F7" t="s">
        <v>39</v>
      </c>
      <c r="G7" t="s">
        <v>35</v>
      </c>
      <c r="H7" s="3" t="s">
        <v>86</v>
      </c>
      <c r="I7">
        <v>82</v>
      </c>
      <c r="J7">
        <v>-73</v>
      </c>
      <c r="K7">
        <v>200</v>
      </c>
      <c r="L7">
        <v>30</v>
      </c>
      <c r="M7">
        <v>160</v>
      </c>
      <c r="N7">
        <v>18.3</v>
      </c>
      <c r="O7">
        <v>59.7</v>
      </c>
      <c r="P7">
        <v>0.68</v>
      </c>
      <c r="Q7">
        <v>27.4</v>
      </c>
      <c r="R7">
        <v>97.5</v>
      </c>
      <c r="S7">
        <v>79.900000000000006</v>
      </c>
      <c r="T7">
        <v>-36.6</v>
      </c>
      <c r="U7">
        <v>0.324232519</v>
      </c>
      <c r="V7">
        <v>0.51816505199999996</v>
      </c>
      <c r="W7">
        <v>201.7704468</v>
      </c>
      <c r="X7">
        <v>-104.09035489999999</v>
      </c>
      <c r="Y7">
        <v>-1.9384163594584882</v>
      </c>
      <c r="Z7">
        <f>(K7*L7)/1000</f>
        <v>6</v>
      </c>
      <c r="AA7">
        <v>2.7</v>
      </c>
      <c r="AB7">
        <v>-21</v>
      </c>
      <c r="AC7">
        <v>1030</v>
      </c>
      <c r="AD7">
        <v>1.2000000000000028</v>
      </c>
      <c r="AE7">
        <v>34</v>
      </c>
      <c r="AF7">
        <v>3</v>
      </c>
      <c r="AG7">
        <v>92</v>
      </c>
      <c r="AH7">
        <v>0.70713201820940819</v>
      </c>
      <c r="AI7">
        <v>1.3571428571428572</v>
      </c>
      <c r="AJ7" t="s">
        <v>81</v>
      </c>
      <c r="AL7">
        <v>163.93442622950818</v>
      </c>
      <c r="AM7">
        <v>99.50248756218906</v>
      </c>
      <c r="AN7">
        <v>0.60696517412935336</v>
      </c>
      <c r="AO7" t="s">
        <v>76</v>
      </c>
      <c r="AP7" t="s">
        <v>7</v>
      </c>
      <c r="AQ7">
        <v>4</v>
      </c>
      <c r="AR7">
        <v>3</v>
      </c>
      <c r="AS7" t="s">
        <v>87</v>
      </c>
    </row>
    <row r="8" spans="1:45" x14ac:dyDescent="0.3">
      <c r="A8" t="s">
        <v>118</v>
      </c>
      <c r="B8" t="s">
        <v>89</v>
      </c>
      <c r="C8" t="s">
        <v>75</v>
      </c>
      <c r="D8" t="s">
        <v>19</v>
      </c>
      <c r="E8" t="s">
        <v>41</v>
      </c>
      <c r="F8" t="s">
        <v>39</v>
      </c>
      <c r="G8" t="s">
        <v>35</v>
      </c>
      <c r="H8" s="3" t="s">
        <v>36</v>
      </c>
      <c r="I8">
        <v>83</v>
      </c>
      <c r="J8">
        <v>-70</v>
      </c>
      <c r="K8">
        <v>260</v>
      </c>
      <c r="L8">
        <v>25</v>
      </c>
      <c r="M8">
        <v>120</v>
      </c>
      <c r="N8">
        <v>20.8</v>
      </c>
      <c r="O8">
        <v>67.400000000000006</v>
      </c>
      <c r="P8">
        <v>0.69</v>
      </c>
      <c r="Q8">
        <v>42.3</v>
      </c>
      <c r="R8">
        <v>99.6</v>
      </c>
      <c r="S8">
        <v>84.1</v>
      </c>
      <c r="T8">
        <v>-42.6</v>
      </c>
      <c r="U8">
        <v>0.35030159399999999</v>
      </c>
      <c r="V8">
        <v>0.54010760800000002</v>
      </c>
      <c r="W8">
        <v>206.04396059999999</v>
      </c>
      <c r="X8">
        <v>-116.60561370000001</v>
      </c>
      <c r="Y8">
        <v>-1.7670157899096068</v>
      </c>
      <c r="Z8">
        <f>(K8*L8)/1000</f>
        <v>6.5</v>
      </c>
      <c r="AA8">
        <v>2.6</v>
      </c>
      <c r="AB8">
        <v>-16.8</v>
      </c>
      <c r="AC8">
        <v>1139</v>
      </c>
      <c r="AD8">
        <v>1</v>
      </c>
      <c r="AE8">
        <v>30</v>
      </c>
      <c r="AF8">
        <v>1</v>
      </c>
      <c r="AG8">
        <v>102</v>
      </c>
      <c r="AH8">
        <v>0.79032258064516114</v>
      </c>
      <c r="AI8">
        <v>1.1585365853658538</v>
      </c>
      <c r="AP8" t="s">
        <v>7</v>
      </c>
      <c r="AQ8">
        <v>4</v>
      </c>
      <c r="AR8">
        <v>1</v>
      </c>
      <c r="AS8" t="s">
        <v>77</v>
      </c>
    </row>
    <row r="9" spans="1:45" x14ac:dyDescent="0.3">
      <c r="A9" t="s">
        <v>118</v>
      </c>
      <c r="B9" t="s">
        <v>90</v>
      </c>
      <c r="C9" t="s">
        <v>75</v>
      </c>
      <c r="D9" t="s">
        <v>19</v>
      </c>
      <c r="E9" t="s">
        <v>41</v>
      </c>
      <c r="F9" t="s">
        <v>39</v>
      </c>
      <c r="G9" t="s">
        <v>35</v>
      </c>
      <c r="H9" s="3" t="s">
        <v>36</v>
      </c>
      <c r="I9">
        <v>83</v>
      </c>
      <c r="J9">
        <v>-77</v>
      </c>
      <c r="K9">
        <v>240</v>
      </c>
      <c r="L9">
        <v>38</v>
      </c>
      <c r="M9">
        <v>160</v>
      </c>
      <c r="N9">
        <v>72.3</v>
      </c>
      <c r="O9">
        <v>66.599999999999994</v>
      </c>
      <c r="P9">
        <v>0.59</v>
      </c>
      <c r="Q9">
        <v>30</v>
      </c>
      <c r="R9">
        <v>100.6</v>
      </c>
      <c r="S9">
        <v>84</v>
      </c>
      <c r="T9">
        <v>-42.6</v>
      </c>
      <c r="U9">
        <v>0.31213566700000001</v>
      </c>
      <c r="V9">
        <v>0.463234276</v>
      </c>
      <c r="W9">
        <v>228.63247680000001</v>
      </c>
      <c r="X9">
        <v>-133.3943787</v>
      </c>
      <c r="Y9">
        <v>-1.7139588566485824</v>
      </c>
      <c r="Z9">
        <f>(K9*L9)/1000</f>
        <v>9.1199999999999992</v>
      </c>
      <c r="AA9">
        <v>2.2000000000000002</v>
      </c>
      <c r="AB9">
        <v>-17.5</v>
      </c>
      <c r="AC9">
        <v>759.4</v>
      </c>
      <c r="AD9">
        <v>0.60000000000000853</v>
      </c>
      <c r="AE9">
        <v>26</v>
      </c>
      <c r="AF9">
        <v>3</v>
      </c>
      <c r="AG9">
        <v>112</v>
      </c>
      <c r="AH9">
        <v>0.89212827988338206</v>
      </c>
      <c r="AI9">
        <v>1.0602409638554218</v>
      </c>
      <c r="AJ9" t="s">
        <v>81</v>
      </c>
      <c r="AL9">
        <v>185.18518518518516</v>
      </c>
      <c r="AM9">
        <v>151.51515151515153</v>
      </c>
      <c r="AN9">
        <v>0.81818181818181834</v>
      </c>
      <c r="AO9" t="s">
        <v>76</v>
      </c>
      <c r="AP9" t="s">
        <v>7</v>
      </c>
      <c r="AQ9">
        <v>4</v>
      </c>
      <c r="AR9">
        <v>3</v>
      </c>
      <c r="AS9" t="s">
        <v>77</v>
      </c>
    </row>
    <row r="10" spans="1:45" x14ac:dyDescent="0.3">
      <c r="A10" t="s">
        <v>84</v>
      </c>
      <c r="B10" t="s">
        <v>92</v>
      </c>
      <c r="C10" t="s">
        <v>75</v>
      </c>
      <c r="D10" t="s">
        <v>19</v>
      </c>
      <c r="E10" t="s">
        <v>41</v>
      </c>
      <c r="F10" t="s">
        <v>39</v>
      </c>
      <c r="G10" t="s">
        <v>35</v>
      </c>
      <c r="H10" s="3" t="s">
        <v>93</v>
      </c>
      <c r="I10">
        <v>87</v>
      </c>
      <c r="J10">
        <v>-70</v>
      </c>
      <c r="K10">
        <v>320</v>
      </c>
      <c r="L10">
        <v>29</v>
      </c>
      <c r="M10">
        <v>80</v>
      </c>
      <c r="N10">
        <v>47.5</v>
      </c>
      <c r="O10">
        <v>63.3</v>
      </c>
      <c r="P10">
        <v>0.73</v>
      </c>
      <c r="Q10">
        <v>31.3</v>
      </c>
      <c r="R10">
        <v>96.6</v>
      </c>
      <c r="S10">
        <v>79.2</v>
      </c>
      <c r="T10">
        <v>-45.9</v>
      </c>
      <c r="U10">
        <v>0.340069175</v>
      </c>
      <c r="V10">
        <v>0.61146265300000002</v>
      </c>
      <c r="W10">
        <v>194.1391907</v>
      </c>
      <c r="X10">
        <v>-95.848594669999997</v>
      </c>
      <c r="Y10">
        <v>-2.0254776960309919</v>
      </c>
      <c r="Z10">
        <f>(K10*L10)/1000</f>
        <v>9.2799999999999994</v>
      </c>
      <c r="AA10">
        <v>3</v>
      </c>
      <c r="AB10">
        <v>-16.100000000000001</v>
      </c>
      <c r="AC10">
        <v>830.8</v>
      </c>
      <c r="AD10">
        <v>9.9999999999994316E-2</v>
      </c>
      <c r="AE10">
        <v>18</v>
      </c>
      <c r="AF10">
        <v>19</v>
      </c>
      <c r="AG10">
        <v>66</v>
      </c>
      <c r="AH10">
        <v>0.9153046062407133</v>
      </c>
      <c r="AI10">
        <v>1.2916666666666667</v>
      </c>
      <c r="AJ10" t="s">
        <v>81</v>
      </c>
      <c r="AL10">
        <v>188.67924528301887</v>
      </c>
      <c r="AM10">
        <v>108.40108401084011</v>
      </c>
      <c r="AN10">
        <v>0.57452574525745259</v>
      </c>
      <c r="AO10" t="s">
        <v>94</v>
      </c>
      <c r="AP10" t="s">
        <v>7</v>
      </c>
      <c r="AQ10">
        <v>4</v>
      </c>
      <c r="AR10">
        <v>19</v>
      </c>
      <c r="AS10" t="s">
        <v>95</v>
      </c>
    </row>
    <row r="11" spans="1:45" x14ac:dyDescent="0.3">
      <c r="A11" t="s">
        <v>88</v>
      </c>
      <c r="B11" t="s">
        <v>96</v>
      </c>
      <c r="C11" t="s">
        <v>75</v>
      </c>
      <c r="D11" t="s">
        <v>19</v>
      </c>
      <c r="E11" t="s">
        <v>41</v>
      </c>
      <c r="F11" t="s">
        <v>39</v>
      </c>
      <c r="G11" t="s">
        <v>29</v>
      </c>
      <c r="H11" s="3">
        <v>0</v>
      </c>
      <c r="I11">
        <v>74</v>
      </c>
      <c r="J11">
        <v>-80</v>
      </c>
      <c r="K11">
        <v>240</v>
      </c>
      <c r="L11">
        <v>41</v>
      </c>
      <c r="M11">
        <v>80</v>
      </c>
      <c r="N11">
        <v>10.199999999999999</v>
      </c>
      <c r="O11">
        <v>69</v>
      </c>
      <c r="P11">
        <v>0.71</v>
      </c>
      <c r="Q11">
        <v>45.3</v>
      </c>
      <c r="R11">
        <v>82.8</v>
      </c>
      <c r="S11">
        <v>89.6</v>
      </c>
      <c r="T11">
        <v>-55.6</v>
      </c>
      <c r="U11">
        <v>0.35099875899999999</v>
      </c>
      <c r="V11">
        <v>0.61500275100000001</v>
      </c>
      <c r="W11">
        <v>211.84370419999999</v>
      </c>
      <c r="X11">
        <v>-109.27960969999999</v>
      </c>
      <c r="Y11">
        <v>-1.9385474086296997</v>
      </c>
      <c r="Z11">
        <f>(K11*L11)/1000</f>
        <v>9.84</v>
      </c>
      <c r="AA11">
        <v>2.4</v>
      </c>
      <c r="AB11">
        <v>-13.7</v>
      </c>
      <c r="AC11">
        <v>707.3</v>
      </c>
      <c r="AD11">
        <v>0.90000000000000568</v>
      </c>
      <c r="AE11">
        <v>54</v>
      </c>
      <c r="AF11">
        <v>0</v>
      </c>
      <c r="AG11">
        <v>94</v>
      </c>
      <c r="AH11">
        <v>0.87878787878787878</v>
      </c>
      <c r="AI11">
        <v>1.6933333333333331</v>
      </c>
      <c r="AJ11" t="s">
        <v>81</v>
      </c>
      <c r="AL11">
        <v>217.39130434782609</v>
      </c>
      <c r="AM11">
        <v>118.69436201780415</v>
      </c>
      <c r="AN11">
        <v>0.54599406528189909</v>
      </c>
      <c r="AO11" t="s">
        <v>76</v>
      </c>
      <c r="AP11" t="s">
        <v>7</v>
      </c>
      <c r="AQ11">
        <v>4</v>
      </c>
      <c r="AR11">
        <v>0</v>
      </c>
      <c r="AS11" t="s">
        <v>77</v>
      </c>
    </row>
    <row r="12" spans="1:45" x14ac:dyDescent="0.3">
      <c r="A12" t="s">
        <v>91</v>
      </c>
      <c r="B12" t="s">
        <v>28</v>
      </c>
      <c r="C12" t="s">
        <v>75</v>
      </c>
      <c r="D12" t="s">
        <v>19</v>
      </c>
      <c r="E12" t="s">
        <v>41</v>
      </c>
      <c r="F12" t="s">
        <v>39</v>
      </c>
      <c r="G12" t="s">
        <v>29</v>
      </c>
      <c r="H12" s="3">
        <v>1</v>
      </c>
      <c r="I12">
        <v>75</v>
      </c>
      <c r="J12">
        <v>-70</v>
      </c>
      <c r="K12">
        <v>210</v>
      </c>
      <c r="L12">
        <v>35</v>
      </c>
      <c r="M12">
        <v>80</v>
      </c>
      <c r="N12">
        <v>25.5</v>
      </c>
      <c r="O12">
        <v>71.400000000000006</v>
      </c>
      <c r="P12">
        <v>0.64</v>
      </c>
      <c r="Q12">
        <v>38.799999999999997</v>
      </c>
      <c r="R12">
        <v>90.4</v>
      </c>
      <c r="S12">
        <v>84.7</v>
      </c>
      <c r="T12">
        <v>-52.2</v>
      </c>
      <c r="U12">
        <v>0.329846472</v>
      </c>
      <c r="V12">
        <v>0.54599797699999997</v>
      </c>
      <c r="W12">
        <v>234.59426880000001</v>
      </c>
      <c r="X12">
        <v>-123.24588009999999</v>
      </c>
      <c r="Y12">
        <v>-1.9034654027351947</v>
      </c>
      <c r="Z12">
        <f>(K12*L12)/1000</f>
        <v>7.35</v>
      </c>
      <c r="AA12">
        <v>2.5</v>
      </c>
      <c r="AB12">
        <v>-13.6</v>
      </c>
      <c r="AC12">
        <v>591.6</v>
      </c>
      <c r="AD12">
        <v>0.19999999999998863</v>
      </c>
      <c r="AE12">
        <v>30</v>
      </c>
      <c r="AF12">
        <v>6</v>
      </c>
      <c r="AG12">
        <v>90</v>
      </c>
      <c r="AH12">
        <v>0.91256830601092886</v>
      </c>
      <c r="AI12">
        <v>1.1894736842105265</v>
      </c>
      <c r="AJ12" t="s">
        <v>81</v>
      </c>
      <c r="AL12">
        <v>212.7659574468085</v>
      </c>
      <c r="AM12">
        <v>142.85714285714286</v>
      </c>
      <c r="AN12">
        <v>0.67142857142857149</v>
      </c>
      <c r="AO12" t="s">
        <v>76</v>
      </c>
      <c r="AP12" t="s">
        <v>7</v>
      </c>
      <c r="AQ12">
        <v>4</v>
      </c>
      <c r="AR12" t="s">
        <v>98</v>
      </c>
      <c r="AS12" t="s">
        <v>79</v>
      </c>
    </row>
    <row r="13" spans="1:45" x14ac:dyDescent="0.3">
      <c r="A13" t="s">
        <v>18</v>
      </c>
      <c r="B13" t="s">
        <v>99</v>
      </c>
      <c r="C13" t="s">
        <v>101</v>
      </c>
      <c r="D13" t="s">
        <v>19</v>
      </c>
      <c r="E13" t="s">
        <v>41</v>
      </c>
      <c r="F13" t="s">
        <v>39</v>
      </c>
      <c r="G13" t="s">
        <v>100</v>
      </c>
      <c r="H13" s="3">
        <v>8</v>
      </c>
      <c r="I13">
        <v>72</v>
      </c>
      <c r="J13">
        <v>-70</v>
      </c>
      <c r="K13">
        <v>170</v>
      </c>
      <c r="L13">
        <v>37</v>
      </c>
      <c r="M13">
        <v>200</v>
      </c>
      <c r="N13">
        <v>96.9</v>
      </c>
      <c r="O13">
        <v>59.5</v>
      </c>
      <c r="P13">
        <v>0.69</v>
      </c>
      <c r="Q13">
        <v>31.2</v>
      </c>
      <c r="R13">
        <v>97.3</v>
      </c>
      <c r="S13">
        <v>73.099999999999994</v>
      </c>
      <c r="T13">
        <v>-41.9</v>
      </c>
      <c r="U13">
        <v>0.32736971999999998</v>
      </c>
      <c r="V13">
        <v>0.59151506399999998</v>
      </c>
      <c r="W13">
        <v>189.86569209999999</v>
      </c>
      <c r="X13">
        <v>-99.206352229999993</v>
      </c>
      <c r="Y13">
        <v>-1.9138461180370325</v>
      </c>
      <c r="Z13">
        <f>(K13*L13)/1000</f>
        <v>6.29</v>
      </c>
      <c r="AA13">
        <v>2.8</v>
      </c>
      <c r="AB13">
        <v>-13.4</v>
      </c>
      <c r="AD13">
        <v>0.67</v>
      </c>
      <c r="AE13">
        <v>6</v>
      </c>
      <c r="AF13">
        <v>4</v>
      </c>
      <c r="AG13">
        <v>74</v>
      </c>
      <c r="AH13">
        <v>0.92358803986710958</v>
      </c>
      <c r="AI13">
        <v>1</v>
      </c>
      <c r="AJ13" t="s">
        <v>81</v>
      </c>
      <c r="AL13">
        <v>144.92753623188406</v>
      </c>
      <c r="AM13">
        <v>100.34115994380896</v>
      </c>
      <c r="AN13">
        <v>1.4443478260869564</v>
      </c>
      <c r="AO13" t="s">
        <v>102</v>
      </c>
      <c r="AP13" t="s">
        <v>7</v>
      </c>
      <c r="AQ13">
        <v>4</v>
      </c>
      <c r="AR13">
        <v>4</v>
      </c>
      <c r="AS13" t="s">
        <v>103</v>
      </c>
    </row>
    <row r="14" spans="1:45" x14ac:dyDescent="0.3">
      <c r="A14" t="s">
        <v>97</v>
      </c>
      <c r="B14" t="s">
        <v>115</v>
      </c>
      <c r="C14" t="s">
        <v>75</v>
      </c>
      <c r="D14" t="s">
        <v>19</v>
      </c>
      <c r="E14" t="s">
        <v>40</v>
      </c>
      <c r="F14" t="s">
        <v>39</v>
      </c>
      <c r="G14" t="s">
        <v>42</v>
      </c>
      <c r="H14" s="3">
        <v>2</v>
      </c>
      <c r="I14">
        <v>72</v>
      </c>
      <c r="J14">
        <v>-75</v>
      </c>
      <c r="K14">
        <v>300</v>
      </c>
      <c r="L14">
        <v>25</v>
      </c>
      <c r="M14">
        <v>160</v>
      </c>
      <c r="N14">
        <v>19.5</v>
      </c>
      <c r="O14">
        <v>46.4</v>
      </c>
      <c r="P14">
        <v>0.9</v>
      </c>
      <c r="Q14">
        <v>28.1</v>
      </c>
      <c r="R14">
        <v>82.3</v>
      </c>
      <c r="S14">
        <v>61.6</v>
      </c>
      <c r="T14">
        <v>-36</v>
      </c>
      <c r="U14">
        <v>0.41888120770454401</v>
      </c>
      <c r="V14">
        <v>0.78663736581802401</v>
      </c>
      <c r="W14">
        <v>127.8998795</v>
      </c>
      <c r="X14">
        <v>-61.622940059999998</v>
      </c>
      <c r="Y14">
        <v>-2.0755238126494544</v>
      </c>
      <c r="Z14">
        <f>(K14*L14)/1000</f>
        <v>7.5</v>
      </c>
      <c r="AA14">
        <v>4.2</v>
      </c>
      <c r="AB14">
        <v>-15.3</v>
      </c>
      <c r="AC14">
        <v>1085</v>
      </c>
      <c r="AD14">
        <v>0.59999999999999432</v>
      </c>
      <c r="AE14">
        <v>2</v>
      </c>
      <c r="AF14">
        <v>6</v>
      </c>
      <c r="AG14">
        <v>4</v>
      </c>
      <c r="AJ14">
        <v>200</v>
      </c>
      <c r="AK14">
        <v>33.5</v>
      </c>
      <c r="AO14" t="s">
        <v>94</v>
      </c>
      <c r="AP14" t="s">
        <v>7</v>
      </c>
      <c r="AQ14">
        <v>4</v>
      </c>
      <c r="AR14">
        <v>6</v>
      </c>
      <c r="AS14" t="s">
        <v>77</v>
      </c>
    </row>
    <row r="15" spans="1:45" x14ac:dyDescent="0.3">
      <c r="A15" t="s">
        <v>124</v>
      </c>
      <c r="B15" t="s">
        <v>30</v>
      </c>
      <c r="C15" t="s">
        <v>75</v>
      </c>
      <c r="D15" t="s">
        <v>19</v>
      </c>
      <c r="E15" t="s">
        <v>40</v>
      </c>
      <c r="F15" t="s">
        <v>39</v>
      </c>
      <c r="G15" t="s">
        <v>23</v>
      </c>
      <c r="H15" s="3">
        <v>1</v>
      </c>
      <c r="I15">
        <v>64</v>
      </c>
      <c r="J15">
        <v>-74</v>
      </c>
      <c r="K15">
        <v>300</v>
      </c>
      <c r="L15">
        <v>27</v>
      </c>
      <c r="M15">
        <v>120</v>
      </c>
      <c r="N15">
        <v>20</v>
      </c>
      <c r="O15">
        <v>58.3</v>
      </c>
      <c r="P15">
        <v>0.92</v>
      </c>
      <c r="Q15">
        <v>41.4</v>
      </c>
      <c r="R15">
        <v>90.9</v>
      </c>
      <c r="S15">
        <v>74.3</v>
      </c>
      <c r="T15">
        <v>-40.299999999999997</v>
      </c>
      <c r="U15">
        <v>0.433531</v>
      </c>
      <c r="V15">
        <v>0.78869</v>
      </c>
      <c r="W15">
        <v>161.68396000000001</v>
      </c>
      <c r="X15">
        <v>-71.733818049999996</v>
      </c>
      <c r="Y15">
        <v>-2.253943319834208</v>
      </c>
      <c r="Z15">
        <f>(K15*L15)/1000</f>
        <v>8.1</v>
      </c>
      <c r="AA15">
        <v>3.7</v>
      </c>
      <c r="AB15">
        <v>-16.100000000000001</v>
      </c>
      <c r="AC15">
        <v>1174</v>
      </c>
      <c r="AD15">
        <v>0.90000000000000568</v>
      </c>
      <c r="AE15">
        <v>4</v>
      </c>
      <c r="AF15">
        <v>3</v>
      </c>
      <c r="AG15">
        <v>80</v>
      </c>
      <c r="AH15">
        <v>0.64610389610389607</v>
      </c>
      <c r="AI15">
        <v>1.329896907216495</v>
      </c>
      <c r="AJ15">
        <v>320</v>
      </c>
      <c r="AK15">
        <v>27.1</v>
      </c>
      <c r="AL15">
        <v>103.09278350515464</v>
      </c>
      <c r="AM15">
        <v>75.329566854990588</v>
      </c>
      <c r="AN15">
        <v>0.73069679849340874</v>
      </c>
      <c r="AO15" t="s">
        <v>94</v>
      </c>
      <c r="AP15" t="s">
        <v>7</v>
      </c>
      <c r="AQ15">
        <v>4</v>
      </c>
      <c r="AR15">
        <v>3</v>
      </c>
      <c r="AS15" t="s">
        <v>77</v>
      </c>
    </row>
    <row r="16" spans="1:45" x14ac:dyDescent="0.3">
      <c r="A16" t="s">
        <v>139</v>
      </c>
      <c r="B16" t="s">
        <v>31</v>
      </c>
      <c r="C16" t="s">
        <v>75</v>
      </c>
      <c r="D16" t="s">
        <v>19</v>
      </c>
      <c r="E16" t="s">
        <v>40</v>
      </c>
      <c r="F16" t="s">
        <v>39</v>
      </c>
      <c r="G16" t="s">
        <v>25</v>
      </c>
      <c r="H16" s="3">
        <v>0</v>
      </c>
      <c r="I16">
        <v>74</v>
      </c>
      <c r="J16">
        <v>-76</v>
      </c>
      <c r="K16">
        <v>300</v>
      </c>
      <c r="L16">
        <v>24</v>
      </c>
      <c r="M16">
        <v>120</v>
      </c>
      <c r="N16">
        <v>18.399999999999999</v>
      </c>
      <c r="O16">
        <v>51.3</v>
      </c>
      <c r="P16">
        <v>0.84</v>
      </c>
      <c r="Q16">
        <v>43.4</v>
      </c>
      <c r="R16">
        <v>83.4</v>
      </c>
      <c r="S16">
        <v>59.3</v>
      </c>
      <c r="T16">
        <v>-41.5</v>
      </c>
      <c r="U16">
        <v>0.41676962400000001</v>
      </c>
      <c r="V16">
        <v>0.83102804399999997</v>
      </c>
      <c r="W16">
        <v>143.99023439999999</v>
      </c>
      <c r="X16">
        <v>-65.628814700000007</v>
      </c>
      <c r="Y16">
        <v>-2.1940093700945655</v>
      </c>
      <c r="Z16">
        <f>(K16*L16)/1000</f>
        <v>7.2</v>
      </c>
      <c r="AA16">
        <v>3.5</v>
      </c>
      <c r="AB16">
        <v>-7.9</v>
      </c>
      <c r="AC16">
        <v>1002</v>
      </c>
      <c r="AD16">
        <v>0.30000000000001137</v>
      </c>
      <c r="AE16">
        <v>60</v>
      </c>
      <c r="AF16">
        <v>9</v>
      </c>
      <c r="AG16">
        <v>120</v>
      </c>
      <c r="AH16">
        <v>0.75828460038986356</v>
      </c>
      <c r="AI16">
        <v>1.4032258064516128</v>
      </c>
      <c r="AJ16">
        <v>320</v>
      </c>
      <c r="AK16">
        <v>22.3</v>
      </c>
      <c r="AL16">
        <v>169.49152542372883</v>
      </c>
      <c r="AM16">
        <v>113.31444759206799</v>
      </c>
      <c r="AN16">
        <v>0.66855524079320106</v>
      </c>
      <c r="AO16" t="s">
        <v>76</v>
      </c>
      <c r="AP16" t="s">
        <v>7</v>
      </c>
      <c r="AQ16">
        <v>4</v>
      </c>
      <c r="AR16">
        <v>9</v>
      </c>
      <c r="AS16" t="s">
        <v>77</v>
      </c>
    </row>
    <row r="17" spans="1:45" x14ac:dyDescent="0.3">
      <c r="A17" t="s">
        <v>139</v>
      </c>
      <c r="B17" t="s">
        <v>117</v>
      </c>
      <c r="C17" t="s">
        <v>75</v>
      </c>
      <c r="D17" t="s">
        <v>19</v>
      </c>
      <c r="E17" t="s">
        <v>40</v>
      </c>
      <c r="F17" t="s">
        <v>39</v>
      </c>
      <c r="G17" t="s">
        <v>25</v>
      </c>
      <c r="H17" s="3">
        <v>0</v>
      </c>
      <c r="I17">
        <v>74</v>
      </c>
      <c r="J17">
        <v>-73</v>
      </c>
      <c r="K17">
        <v>460</v>
      </c>
      <c r="L17">
        <v>30</v>
      </c>
      <c r="M17">
        <v>80</v>
      </c>
      <c r="N17">
        <v>40.200000000000003</v>
      </c>
      <c r="O17">
        <v>61.2</v>
      </c>
      <c r="P17">
        <v>0.8</v>
      </c>
      <c r="Q17">
        <v>36.700000000000003</v>
      </c>
      <c r="R17">
        <v>100.4</v>
      </c>
      <c r="S17">
        <v>77.099999999999994</v>
      </c>
      <c r="T17">
        <v>-33.700000000000003</v>
      </c>
      <c r="U17">
        <v>0.31896987599999999</v>
      </c>
      <c r="V17">
        <v>0.64783948700000005</v>
      </c>
      <c r="W17">
        <v>211.84370419999999</v>
      </c>
      <c r="X17">
        <v>-88.82783508</v>
      </c>
      <c r="Y17">
        <v>-2.3848797396582908</v>
      </c>
      <c r="Z17">
        <f>(K17*L17)/1000</f>
        <v>13.8</v>
      </c>
      <c r="AA17">
        <v>3.4</v>
      </c>
      <c r="AB17">
        <v>-15.8</v>
      </c>
      <c r="AC17">
        <v>479.1</v>
      </c>
      <c r="AD17">
        <v>0.70000000000000284</v>
      </c>
      <c r="AE17">
        <v>22</v>
      </c>
      <c r="AF17">
        <v>17</v>
      </c>
      <c r="AG17">
        <v>70</v>
      </c>
      <c r="AH17">
        <v>0.87421383647798745</v>
      </c>
      <c r="AI17">
        <v>1.6741573033707864</v>
      </c>
      <c r="AJ17">
        <v>440</v>
      </c>
      <c r="AK17">
        <v>19.3</v>
      </c>
      <c r="AL17">
        <v>196.07843137254901</v>
      </c>
      <c r="AM17">
        <v>84.745762711864415</v>
      </c>
      <c r="AN17">
        <v>0.43220338983050854</v>
      </c>
      <c r="AO17" t="s">
        <v>94</v>
      </c>
      <c r="AP17" t="s">
        <v>7</v>
      </c>
      <c r="AQ17">
        <v>4</v>
      </c>
      <c r="AR17">
        <v>17</v>
      </c>
      <c r="AS17" t="s">
        <v>106</v>
      </c>
    </row>
    <row r="18" spans="1:45" x14ac:dyDescent="0.3">
      <c r="A18" t="s">
        <v>140</v>
      </c>
      <c r="B18" t="s">
        <v>32</v>
      </c>
      <c r="C18" t="s">
        <v>75</v>
      </c>
      <c r="D18" t="s">
        <v>19</v>
      </c>
      <c r="E18" t="s">
        <v>40</v>
      </c>
      <c r="F18" t="s">
        <v>39</v>
      </c>
      <c r="G18" t="s">
        <v>25</v>
      </c>
      <c r="H18" s="3">
        <v>11</v>
      </c>
      <c r="I18">
        <v>77</v>
      </c>
      <c r="J18">
        <v>-72</v>
      </c>
      <c r="K18">
        <v>260</v>
      </c>
      <c r="L18">
        <v>31</v>
      </c>
      <c r="M18">
        <v>120</v>
      </c>
      <c r="N18">
        <v>18.2</v>
      </c>
      <c r="O18">
        <v>69.7</v>
      </c>
      <c r="P18">
        <v>1.02</v>
      </c>
      <c r="Q18">
        <v>66.599999999999994</v>
      </c>
      <c r="R18">
        <v>95.4</v>
      </c>
      <c r="S18">
        <v>80.599999999999994</v>
      </c>
      <c r="T18">
        <v>-45.2</v>
      </c>
      <c r="U18">
        <v>0.49874144799999998</v>
      </c>
      <c r="V18">
        <v>0.94212782399999995</v>
      </c>
      <c r="W18">
        <v>163.61416629999999</v>
      </c>
      <c r="X18">
        <v>-71.995117190000002</v>
      </c>
      <c r="Y18">
        <v>-2.2725730950365857</v>
      </c>
      <c r="Z18">
        <f>(K18*L18)/1000</f>
        <v>8.06</v>
      </c>
      <c r="AA18">
        <v>4</v>
      </c>
      <c r="AB18">
        <v>-10.9</v>
      </c>
      <c r="AC18">
        <v>1212</v>
      </c>
      <c r="AD18">
        <v>0.51999999999999602</v>
      </c>
      <c r="AE18">
        <v>36</v>
      </c>
      <c r="AF18">
        <v>0</v>
      </c>
      <c r="AG18">
        <v>76</v>
      </c>
      <c r="AH18">
        <v>0.76955307262569839</v>
      </c>
      <c r="AI18">
        <v>1.3084112149532712</v>
      </c>
      <c r="AJ18">
        <v>480</v>
      </c>
      <c r="AK18">
        <v>21.7</v>
      </c>
      <c r="AL18">
        <v>138.88888888888889</v>
      </c>
      <c r="AM18">
        <v>75.329566854990588</v>
      </c>
      <c r="AN18">
        <v>0.5423728813559322</v>
      </c>
      <c r="AO18" t="s">
        <v>76</v>
      </c>
      <c r="AP18" t="s">
        <v>7</v>
      </c>
      <c r="AQ18">
        <v>4</v>
      </c>
      <c r="AR18">
        <v>0</v>
      </c>
      <c r="AS18" t="s">
        <v>77</v>
      </c>
    </row>
    <row r="19" spans="1:45" x14ac:dyDescent="0.3">
      <c r="A19" t="s">
        <v>140</v>
      </c>
      <c r="B19" t="s">
        <v>33</v>
      </c>
      <c r="C19" t="s">
        <v>75</v>
      </c>
      <c r="D19" t="s">
        <v>19</v>
      </c>
      <c r="E19" t="s">
        <v>40</v>
      </c>
      <c r="F19" t="s">
        <v>39</v>
      </c>
      <c r="G19" t="s">
        <v>25</v>
      </c>
      <c r="H19" s="3">
        <v>11</v>
      </c>
      <c r="I19">
        <v>77</v>
      </c>
      <c r="J19">
        <v>-65</v>
      </c>
      <c r="K19">
        <v>280</v>
      </c>
      <c r="L19">
        <v>21</v>
      </c>
      <c r="M19">
        <v>80</v>
      </c>
      <c r="N19">
        <v>33.799999999999997</v>
      </c>
      <c r="O19">
        <v>80.599999999999994</v>
      </c>
      <c r="P19">
        <v>0.97</v>
      </c>
      <c r="Q19">
        <v>74.5</v>
      </c>
      <c r="R19">
        <v>108</v>
      </c>
      <c r="S19">
        <v>94.9</v>
      </c>
      <c r="T19">
        <v>-43.9</v>
      </c>
      <c r="U19">
        <v>0.47551938900000001</v>
      </c>
      <c r="V19">
        <v>0.83461791299999999</v>
      </c>
      <c r="W19">
        <v>195.0549469</v>
      </c>
      <c r="X19">
        <v>-91.214157099999994</v>
      </c>
      <c r="Y19">
        <v>-2.1384284315225011</v>
      </c>
      <c r="Z19">
        <f>(K19*L19)/1000</f>
        <v>5.88</v>
      </c>
      <c r="AA19">
        <v>3.6</v>
      </c>
      <c r="AB19">
        <v>-14.4</v>
      </c>
      <c r="AC19">
        <v>1168</v>
      </c>
      <c r="AD19">
        <v>0.7</v>
      </c>
      <c r="AE19">
        <v>12</v>
      </c>
      <c r="AF19">
        <v>2</v>
      </c>
      <c r="AG19">
        <v>74</v>
      </c>
      <c r="AH19">
        <v>0.78266666666666673</v>
      </c>
      <c r="AI19">
        <v>1.2857142857142858</v>
      </c>
      <c r="AJ19">
        <v>320</v>
      </c>
      <c r="AK19">
        <v>22.7</v>
      </c>
      <c r="AL19">
        <v>119.04761904761905</v>
      </c>
      <c r="AM19">
        <v>64.516129032258064</v>
      </c>
      <c r="AN19">
        <v>0.54193548387096768</v>
      </c>
      <c r="AO19" t="s">
        <v>94</v>
      </c>
      <c r="AP19" t="s">
        <v>7</v>
      </c>
      <c r="AQ19">
        <v>4</v>
      </c>
      <c r="AR19">
        <v>2</v>
      </c>
      <c r="AS19" t="s">
        <v>87</v>
      </c>
    </row>
    <row r="20" spans="1:45" x14ac:dyDescent="0.3">
      <c r="A20" t="s">
        <v>141</v>
      </c>
      <c r="B20" t="s">
        <v>119</v>
      </c>
      <c r="C20" t="s">
        <v>75</v>
      </c>
      <c r="D20" t="s">
        <v>19</v>
      </c>
      <c r="E20" t="s">
        <v>40</v>
      </c>
      <c r="F20" t="s">
        <v>39</v>
      </c>
      <c r="G20" t="s">
        <v>35</v>
      </c>
      <c r="H20" s="3" t="s">
        <v>86</v>
      </c>
      <c r="I20">
        <v>82</v>
      </c>
      <c r="J20">
        <v>-76</v>
      </c>
      <c r="K20">
        <v>320</v>
      </c>
      <c r="L20">
        <v>21</v>
      </c>
      <c r="M20">
        <v>120</v>
      </c>
      <c r="N20">
        <v>11.2</v>
      </c>
      <c r="O20">
        <v>54.5</v>
      </c>
      <c r="P20">
        <v>1.1299999999999999</v>
      </c>
      <c r="Q20">
        <v>45.8</v>
      </c>
      <c r="R20">
        <v>83.9</v>
      </c>
      <c r="S20">
        <v>72.8</v>
      </c>
      <c r="T20">
        <v>-46.1</v>
      </c>
      <c r="U20">
        <v>0.51012462400000003</v>
      </c>
      <c r="V20">
        <v>0.89935874900000001</v>
      </c>
      <c r="W20">
        <v>125.38133240000001</v>
      </c>
      <c r="X20">
        <v>-59.523811340000002</v>
      </c>
      <c r="Y20">
        <v>-2.1064063200493304</v>
      </c>
      <c r="Z20">
        <f>(K20*L20)/1000</f>
        <v>6.72</v>
      </c>
      <c r="AA20">
        <v>4.3</v>
      </c>
      <c r="AB20">
        <v>-18.7</v>
      </c>
      <c r="AC20">
        <v>913.8</v>
      </c>
      <c r="AD20">
        <v>0.80000000000001137</v>
      </c>
      <c r="AE20">
        <v>8</v>
      </c>
      <c r="AF20">
        <v>1</v>
      </c>
      <c r="AG20">
        <v>70</v>
      </c>
      <c r="AH20">
        <v>0.63780918727915192</v>
      </c>
      <c r="AI20">
        <v>1.3904761904761904</v>
      </c>
      <c r="AP20" t="s">
        <v>7</v>
      </c>
      <c r="AQ20">
        <v>4</v>
      </c>
      <c r="AR20">
        <v>1</v>
      </c>
      <c r="AS20" t="s">
        <v>77</v>
      </c>
    </row>
    <row r="21" spans="1:45" x14ac:dyDescent="0.3">
      <c r="A21" t="s">
        <v>141</v>
      </c>
      <c r="B21" t="s">
        <v>120</v>
      </c>
      <c r="C21" t="s">
        <v>75</v>
      </c>
      <c r="D21" t="s">
        <v>19</v>
      </c>
      <c r="E21" t="s">
        <v>40</v>
      </c>
      <c r="F21" t="s">
        <v>39</v>
      </c>
      <c r="G21" t="s">
        <v>35</v>
      </c>
      <c r="H21" s="3" t="s">
        <v>86</v>
      </c>
      <c r="I21">
        <v>82</v>
      </c>
      <c r="J21">
        <v>-69</v>
      </c>
      <c r="K21">
        <v>260</v>
      </c>
      <c r="L21">
        <v>26</v>
      </c>
      <c r="M21">
        <v>120</v>
      </c>
      <c r="N21">
        <v>21.2</v>
      </c>
      <c r="O21">
        <v>62.9</v>
      </c>
      <c r="P21">
        <v>0.84</v>
      </c>
      <c r="Q21">
        <v>42.5</v>
      </c>
      <c r="R21">
        <v>95.3</v>
      </c>
      <c r="S21">
        <v>80.7</v>
      </c>
      <c r="T21">
        <v>-41.8</v>
      </c>
      <c r="U21">
        <v>0.41295942699999999</v>
      </c>
      <c r="V21">
        <v>0.65527969600000002</v>
      </c>
      <c r="W21">
        <v>173.88652039999999</v>
      </c>
      <c r="X21">
        <v>-89.078704830000007</v>
      </c>
      <c r="Y21">
        <v>-1.9520548792424555</v>
      </c>
      <c r="Z21">
        <f>(K21*L21)/1000</f>
        <v>6.76</v>
      </c>
      <c r="AA21">
        <v>3.1</v>
      </c>
      <c r="AB21">
        <v>-17.8</v>
      </c>
      <c r="AC21">
        <v>1315</v>
      </c>
      <c r="AD21">
        <v>0.5</v>
      </c>
      <c r="AE21">
        <v>8</v>
      </c>
      <c r="AF21">
        <v>9</v>
      </c>
      <c r="AG21">
        <v>94</v>
      </c>
      <c r="AH21">
        <v>0.81355932203389814</v>
      </c>
      <c r="AI21">
        <v>1.247311827956989</v>
      </c>
      <c r="AJ21">
        <v>600</v>
      </c>
      <c r="AK21">
        <v>18.2</v>
      </c>
      <c r="AL21">
        <v>153.84615384615384</v>
      </c>
      <c r="AM21">
        <v>111.11111111111111</v>
      </c>
      <c r="AN21">
        <v>0.72222222222222232</v>
      </c>
      <c r="AO21" t="s">
        <v>94</v>
      </c>
      <c r="AP21" t="s">
        <v>7</v>
      </c>
      <c r="AQ21">
        <v>4</v>
      </c>
      <c r="AR21">
        <v>9</v>
      </c>
      <c r="AS21" t="s">
        <v>87</v>
      </c>
    </row>
    <row r="22" spans="1:45" x14ac:dyDescent="0.3">
      <c r="A22" t="s">
        <v>142</v>
      </c>
      <c r="B22" t="s">
        <v>34</v>
      </c>
      <c r="C22" t="s">
        <v>75</v>
      </c>
      <c r="D22" t="s">
        <v>19</v>
      </c>
      <c r="E22" t="s">
        <v>40</v>
      </c>
      <c r="F22" t="s">
        <v>39</v>
      </c>
      <c r="G22" t="s">
        <v>35</v>
      </c>
      <c r="H22" s="3" t="s">
        <v>36</v>
      </c>
      <c r="I22">
        <v>83</v>
      </c>
      <c r="J22">
        <v>-71</v>
      </c>
      <c r="K22">
        <v>240</v>
      </c>
      <c r="L22">
        <v>32</v>
      </c>
      <c r="M22">
        <v>160</v>
      </c>
      <c r="N22">
        <v>17.600000000000001</v>
      </c>
      <c r="O22">
        <v>58.4</v>
      </c>
      <c r="P22">
        <v>0.84</v>
      </c>
      <c r="Q22">
        <v>36.4</v>
      </c>
      <c r="R22">
        <v>94</v>
      </c>
      <c r="S22">
        <v>74.900000000000006</v>
      </c>
      <c r="T22">
        <v>-41</v>
      </c>
      <c r="U22">
        <v>0.37463027199999999</v>
      </c>
      <c r="V22">
        <v>0.72668832500000002</v>
      </c>
      <c r="W22">
        <v>180.9029846</v>
      </c>
      <c r="X22">
        <v>-78.449325560000005</v>
      </c>
      <c r="Y22">
        <v>-2.3059852115827417</v>
      </c>
      <c r="Z22">
        <f>(K22*L22)/1000</f>
        <v>7.68</v>
      </c>
      <c r="AA22">
        <v>3.5</v>
      </c>
      <c r="AB22">
        <v>-16.2</v>
      </c>
      <c r="AC22">
        <v>981.9</v>
      </c>
      <c r="AD22">
        <v>0.69999999999998863</v>
      </c>
      <c r="AE22">
        <v>42</v>
      </c>
      <c r="AF22">
        <v>2</v>
      </c>
      <c r="AG22">
        <v>88</v>
      </c>
      <c r="AH22">
        <v>0.70226537216828477</v>
      </c>
      <c r="AI22">
        <v>1.2747252747252746</v>
      </c>
      <c r="AJ22">
        <v>560</v>
      </c>
      <c r="AK22">
        <v>21.6</v>
      </c>
      <c r="AL22">
        <v>136.98630136986301</v>
      </c>
      <c r="AM22">
        <v>92.165898617511516</v>
      </c>
      <c r="AN22">
        <v>0.67281105990783407</v>
      </c>
      <c r="AO22" t="s">
        <v>94</v>
      </c>
      <c r="AP22" t="s">
        <v>7</v>
      </c>
      <c r="AQ22">
        <v>4</v>
      </c>
      <c r="AR22">
        <v>2</v>
      </c>
      <c r="AS22" t="s">
        <v>87</v>
      </c>
    </row>
    <row r="23" spans="1:45" x14ac:dyDescent="0.3">
      <c r="A23" t="s">
        <v>104</v>
      </c>
      <c r="B23" t="s">
        <v>121</v>
      </c>
      <c r="C23" t="s">
        <v>75</v>
      </c>
      <c r="D23" t="s">
        <v>19</v>
      </c>
      <c r="E23" t="s">
        <v>40</v>
      </c>
      <c r="F23" t="s">
        <v>39</v>
      </c>
      <c r="G23" t="s">
        <v>35</v>
      </c>
      <c r="H23" s="3" t="s">
        <v>93</v>
      </c>
      <c r="I23">
        <v>87</v>
      </c>
      <c r="J23">
        <v>-70</v>
      </c>
      <c r="K23">
        <v>360</v>
      </c>
      <c r="L23">
        <v>25</v>
      </c>
      <c r="M23">
        <v>120</v>
      </c>
      <c r="N23">
        <v>21</v>
      </c>
      <c r="O23">
        <v>62</v>
      </c>
      <c r="P23">
        <v>0.89</v>
      </c>
      <c r="Q23">
        <v>48.7</v>
      </c>
      <c r="R23">
        <v>101.4</v>
      </c>
      <c r="S23">
        <v>77</v>
      </c>
      <c r="T23">
        <v>-39.5</v>
      </c>
      <c r="U23">
        <v>0.38896212000000002</v>
      </c>
      <c r="V23">
        <v>0.78861296199999997</v>
      </c>
      <c r="W23">
        <v>196.58119199999999</v>
      </c>
      <c r="X23">
        <v>-76.312576289999996</v>
      </c>
      <c r="Y23">
        <v>-2.575999940730084</v>
      </c>
      <c r="Z23">
        <f>(K23*L23)/1000</f>
        <v>9</v>
      </c>
      <c r="AA23">
        <v>3.4</v>
      </c>
      <c r="AB23">
        <v>-15.5</v>
      </c>
      <c r="AC23">
        <v>738</v>
      </c>
      <c r="AD23">
        <v>1.0999999999999943</v>
      </c>
      <c r="AE23">
        <v>34</v>
      </c>
      <c r="AF23">
        <v>11</v>
      </c>
      <c r="AG23">
        <v>76</v>
      </c>
      <c r="AH23">
        <v>0.69578783151326062</v>
      </c>
      <c r="AI23">
        <v>1.4946236559139785</v>
      </c>
      <c r="AJ23">
        <v>520</v>
      </c>
      <c r="AK23">
        <v>21.8</v>
      </c>
      <c r="AL23">
        <v>142.85714285714286</v>
      </c>
      <c r="AM23">
        <v>83.682008368200826</v>
      </c>
      <c r="AN23">
        <v>0.58577405857740572</v>
      </c>
      <c r="AO23" t="s">
        <v>94</v>
      </c>
      <c r="AP23" t="s">
        <v>7</v>
      </c>
      <c r="AQ23">
        <v>4</v>
      </c>
      <c r="AR23">
        <v>11</v>
      </c>
      <c r="AS23" t="s">
        <v>105</v>
      </c>
    </row>
    <row r="24" spans="1:45" x14ac:dyDescent="0.3">
      <c r="A24" t="s">
        <v>104</v>
      </c>
      <c r="B24" t="s">
        <v>122</v>
      </c>
      <c r="C24" t="s">
        <v>75</v>
      </c>
      <c r="D24" t="s">
        <v>19</v>
      </c>
      <c r="E24" t="s">
        <v>40</v>
      </c>
      <c r="F24" t="s">
        <v>39</v>
      </c>
      <c r="G24" t="s">
        <v>35</v>
      </c>
      <c r="H24" s="3">
        <v>569</v>
      </c>
      <c r="I24">
        <v>87</v>
      </c>
      <c r="J24">
        <v>-66</v>
      </c>
      <c r="K24">
        <v>340</v>
      </c>
      <c r="L24">
        <v>46</v>
      </c>
      <c r="M24">
        <v>120</v>
      </c>
      <c r="N24">
        <v>23.5</v>
      </c>
      <c r="O24">
        <v>57</v>
      </c>
      <c r="P24">
        <v>0.94</v>
      </c>
      <c r="Q24">
        <v>42.7</v>
      </c>
      <c r="R24">
        <v>90.9</v>
      </c>
      <c r="S24">
        <v>70.2</v>
      </c>
      <c r="T24">
        <v>-40.4</v>
      </c>
      <c r="U24">
        <v>0.38919949500000001</v>
      </c>
      <c r="V24">
        <v>0.935665309</v>
      </c>
      <c r="W24">
        <v>165.1404114</v>
      </c>
      <c r="X24">
        <v>-61.355312349999998</v>
      </c>
      <c r="Y24">
        <v>-2.6915421839589087</v>
      </c>
      <c r="Z24">
        <f>(K24*L24)/1000</f>
        <v>15.64</v>
      </c>
      <c r="AA24">
        <v>4.9000000000000004</v>
      </c>
      <c r="AB24">
        <v>-13.1</v>
      </c>
      <c r="AC24">
        <v>1289</v>
      </c>
      <c r="AD24">
        <v>0.39999999999999147</v>
      </c>
      <c r="AE24">
        <v>28</v>
      </c>
      <c r="AF24">
        <v>12</v>
      </c>
      <c r="AG24">
        <v>62</v>
      </c>
      <c r="AH24">
        <v>0.74714518760195758</v>
      </c>
      <c r="AI24">
        <v>1.5999999999999999</v>
      </c>
      <c r="AJ24">
        <v>480</v>
      </c>
      <c r="AK24">
        <v>24.6</v>
      </c>
      <c r="AL24">
        <v>123.4567901234568</v>
      </c>
      <c r="AM24">
        <v>59.523809523809526</v>
      </c>
      <c r="AN24">
        <v>0.48214285714285715</v>
      </c>
      <c r="AO24" t="s">
        <v>94</v>
      </c>
      <c r="AP24" t="s">
        <v>7</v>
      </c>
      <c r="AQ24">
        <v>4</v>
      </c>
      <c r="AR24">
        <v>12</v>
      </c>
      <c r="AS24" t="s">
        <v>95</v>
      </c>
    </row>
    <row r="25" spans="1:45" x14ac:dyDescent="0.3">
      <c r="A25" t="s">
        <v>104</v>
      </c>
      <c r="B25" t="s">
        <v>123</v>
      </c>
      <c r="C25" t="s">
        <v>75</v>
      </c>
      <c r="D25" t="s">
        <v>19</v>
      </c>
      <c r="E25" t="s">
        <v>40</v>
      </c>
      <c r="F25" t="s">
        <v>39</v>
      </c>
      <c r="G25" t="s">
        <v>35</v>
      </c>
      <c r="H25" s="3" t="s">
        <v>93</v>
      </c>
      <c r="I25">
        <v>87</v>
      </c>
      <c r="J25">
        <v>-71</v>
      </c>
      <c r="K25">
        <v>260</v>
      </c>
      <c r="L25">
        <v>24</v>
      </c>
      <c r="M25">
        <v>120</v>
      </c>
      <c r="N25">
        <v>20.5</v>
      </c>
      <c r="O25">
        <v>67</v>
      </c>
      <c r="P25">
        <v>0.88</v>
      </c>
      <c r="Q25">
        <v>51.7</v>
      </c>
      <c r="R25">
        <v>101.9</v>
      </c>
      <c r="S25">
        <v>84.9</v>
      </c>
      <c r="T25">
        <v>-41.1</v>
      </c>
      <c r="U25">
        <v>0.37339049600000002</v>
      </c>
      <c r="V25">
        <v>0.72193801400000002</v>
      </c>
      <c r="W25">
        <v>199.8169556</v>
      </c>
      <c r="X25">
        <v>-85.470085139999995</v>
      </c>
      <c r="Y25">
        <v>-2.3378583895488094</v>
      </c>
      <c r="Z25">
        <f>(K25*L25)/1000</f>
        <v>6.24</v>
      </c>
      <c r="AA25">
        <v>3.3</v>
      </c>
      <c r="AB25">
        <v>-17.5</v>
      </c>
      <c r="AC25">
        <v>949.9</v>
      </c>
      <c r="AD25">
        <v>0.60000000000000853</v>
      </c>
      <c r="AE25">
        <v>38</v>
      </c>
      <c r="AF25">
        <v>14</v>
      </c>
      <c r="AG25">
        <v>82</v>
      </c>
      <c r="AH25">
        <v>0.74306569343065687</v>
      </c>
      <c r="AI25">
        <v>1.4301075268817205</v>
      </c>
      <c r="AJ25">
        <v>520</v>
      </c>
      <c r="AK25">
        <v>20.100000000000001</v>
      </c>
      <c r="AL25">
        <v>147.05882352941177</v>
      </c>
      <c r="AM25">
        <v>87.527352297592998</v>
      </c>
      <c r="AN25">
        <v>0.59518599562363239</v>
      </c>
      <c r="AO25" t="s">
        <v>94</v>
      </c>
      <c r="AP25" t="s">
        <v>7</v>
      </c>
      <c r="AQ25">
        <v>4</v>
      </c>
      <c r="AR25">
        <v>14</v>
      </c>
      <c r="AS25" t="s">
        <v>87</v>
      </c>
    </row>
    <row r="26" spans="1:45" x14ac:dyDescent="0.3">
      <c r="A26" t="s">
        <v>107</v>
      </c>
      <c r="B26" t="s">
        <v>125</v>
      </c>
      <c r="C26" t="s">
        <v>75</v>
      </c>
      <c r="D26" t="s">
        <v>19</v>
      </c>
      <c r="E26" t="s">
        <v>40</v>
      </c>
      <c r="F26" t="s">
        <v>39</v>
      </c>
      <c r="G26" t="s">
        <v>126</v>
      </c>
      <c r="H26" s="3">
        <v>3</v>
      </c>
      <c r="I26">
        <v>73</v>
      </c>
      <c r="J26">
        <v>-70</v>
      </c>
      <c r="K26">
        <v>200</v>
      </c>
      <c r="L26">
        <v>24</v>
      </c>
      <c r="M26">
        <v>80</v>
      </c>
      <c r="N26">
        <v>21.5</v>
      </c>
      <c r="O26">
        <v>70.7</v>
      </c>
      <c r="P26">
        <v>0.79</v>
      </c>
      <c r="Q26">
        <v>44.6</v>
      </c>
      <c r="R26">
        <v>95.6</v>
      </c>
      <c r="S26">
        <v>88</v>
      </c>
      <c r="T26">
        <v>-49.1</v>
      </c>
      <c r="U26">
        <v>0.34896376729011502</v>
      </c>
      <c r="V26">
        <v>0.690060615539551</v>
      </c>
      <c r="W26">
        <v>238.5601044</v>
      </c>
      <c r="X26">
        <v>-100.1221008</v>
      </c>
      <c r="Y26">
        <v>-2.3826917583015796</v>
      </c>
      <c r="Z26">
        <f>(K26*L26)/1000</f>
        <v>4.8</v>
      </c>
      <c r="AA26">
        <v>3.1</v>
      </c>
      <c r="AB26">
        <v>-17.5</v>
      </c>
      <c r="AC26">
        <v>1481</v>
      </c>
      <c r="AD26">
        <v>0.70000000000000284</v>
      </c>
      <c r="AE26">
        <v>32</v>
      </c>
      <c r="AF26">
        <v>25</v>
      </c>
      <c r="AG26">
        <v>74</v>
      </c>
      <c r="AH26">
        <v>0.85793871866295268</v>
      </c>
      <c r="AI26">
        <v>1.3084112149532712</v>
      </c>
      <c r="AJ26">
        <v>600</v>
      </c>
      <c r="AK26">
        <v>32.6</v>
      </c>
      <c r="AL26">
        <v>169.49152542372883</v>
      </c>
      <c r="AM26">
        <v>102.56410256410257</v>
      </c>
      <c r="AN26">
        <v>0.60512820512820509</v>
      </c>
      <c r="AO26" t="s">
        <v>94</v>
      </c>
      <c r="AP26" t="s">
        <v>7</v>
      </c>
      <c r="AQ26">
        <v>4</v>
      </c>
      <c r="AR26">
        <v>25</v>
      </c>
      <c r="AS26" t="s">
        <v>77</v>
      </c>
    </row>
    <row r="27" spans="1:45" x14ac:dyDescent="0.3">
      <c r="A27" t="s">
        <v>8</v>
      </c>
      <c r="B27" t="s">
        <v>127</v>
      </c>
      <c r="C27" t="s">
        <v>101</v>
      </c>
      <c r="D27" t="s">
        <v>19</v>
      </c>
      <c r="E27" t="s">
        <v>40</v>
      </c>
      <c r="F27" t="s">
        <v>39</v>
      </c>
      <c r="G27" t="s">
        <v>128</v>
      </c>
      <c r="H27" s="3">
        <v>1204</v>
      </c>
      <c r="I27">
        <v>87</v>
      </c>
      <c r="J27">
        <v>-70</v>
      </c>
      <c r="K27">
        <v>160</v>
      </c>
      <c r="L27">
        <v>33</v>
      </c>
      <c r="M27">
        <v>80</v>
      </c>
      <c r="N27">
        <v>27.3</v>
      </c>
      <c r="O27">
        <v>60.8</v>
      </c>
      <c r="P27">
        <v>1.17</v>
      </c>
      <c r="Q27">
        <v>58.1</v>
      </c>
      <c r="R27">
        <v>86</v>
      </c>
      <c r="S27">
        <v>72.900000000000006</v>
      </c>
      <c r="T27">
        <v>-52.9</v>
      </c>
      <c r="U27">
        <v>0.43803220999999998</v>
      </c>
      <c r="V27">
        <v>1.0642417669999999</v>
      </c>
      <c r="W27">
        <v>147.74114990000001</v>
      </c>
      <c r="X27">
        <v>-51.282051090000003</v>
      </c>
      <c r="Y27">
        <v>-2.880952433839167</v>
      </c>
      <c r="Z27">
        <f>(K27*L27)/1000</f>
        <v>5.28</v>
      </c>
      <c r="AA27">
        <v>5</v>
      </c>
      <c r="AB27">
        <v>-12.4</v>
      </c>
      <c r="AD27">
        <v>0.76</v>
      </c>
      <c r="AE27">
        <v>2</v>
      </c>
      <c r="AF27">
        <v>1</v>
      </c>
      <c r="AG27">
        <v>50</v>
      </c>
      <c r="AH27">
        <v>0.76605504587155959</v>
      </c>
      <c r="AI27">
        <v>1.3043478260869565</v>
      </c>
      <c r="AP27" t="s">
        <v>7</v>
      </c>
      <c r="AQ27">
        <v>4</v>
      </c>
      <c r="AR27">
        <v>1</v>
      </c>
      <c r="AS27" t="s">
        <v>109</v>
      </c>
    </row>
    <row r="28" spans="1:45" x14ac:dyDescent="0.3">
      <c r="A28" t="s">
        <v>9</v>
      </c>
      <c r="B28" t="s">
        <v>129</v>
      </c>
      <c r="C28" t="s">
        <v>101</v>
      </c>
      <c r="D28" t="s">
        <v>19</v>
      </c>
      <c r="E28" t="s">
        <v>40</v>
      </c>
      <c r="F28" t="s">
        <v>39</v>
      </c>
      <c r="G28" t="s">
        <v>130</v>
      </c>
      <c r="H28" s="3">
        <v>4</v>
      </c>
      <c r="I28">
        <v>66</v>
      </c>
      <c r="J28">
        <v>-70</v>
      </c>
      <c r="K28">
        <v>350</v>
      </c>
      <c r="L28">
        <v>25</v>
      </c>
      <c r="M28">
        <v>120</v>
      </c>
      <c r="N28">
        <v>21.5</v>
      </c>
      <c r="O28">
        <v>69.400000000000006</v>
      </c>
      <c r="P28">
        <v>1.21</v>
      </c>
      <c r="Q28">
        <v>67.099999999999994</v>
      </c>
      <c r="R28">
        <v>104.2</v>
      </c>
      <c r="S28">
        <v>85.3</v>
      </c>
      <c r="T28">
        <v>-47.2</v>
      </c>
      <c r="U28">
        <v>0.52198159700000002</v>
      </c>
      <c r="V28">
        <v>1.0574719909999999</v>
      </c>
      <c r="W28">
        <v>156.59339900000001</v>
      </c>
      <c r="X28">
        <v>-61.355312349999998</v>
      </c>
      <c r="Y28">
        <v>-2.5522386408322149</v>
      </c>
      <c r="Z28">
        <f>(K28*L28)/1000</f>
        <v>8.75</v>
      </c>
      <c r="AA28">
        <v>4.5</v>
      </c>
      <c r="AB28">
        <v>-15.9</v>
      </c>
      <c r="AD28">
        <v>0.76</v>
      </c>
      <c r="AE28">
        <v>32</v>
      </c>
      <c r="AF28">
        <v>3</v>
      </c>
      <c r="AG28">
        <v>66</v>
      </c>
      <c r="AH28">
        <v>0.8036723163841808</v>
      </c>
      <c r="AI28">
        <v>1.4122807017543861</v>
      </c>
      <c r="AJ28" t="s">
        <v>81</v>
      </c>
      <c r="AL28">
        <v>128.2051282051282</v>
      </c>
      <c r="AM28">
        <v>73.152889539136794</v>
      </c>
      <c r="AN28">
        <v>1.7525641025641026</v>
      </c>
      <c r="AO28" t="s">
        <v>102</v>
      </c>
      <c r="AP28" t="s">
        <v>7</v>
      </c>
      <c r="AQ28">
        <v>4</v>
      </c>
      <c r="AR28">
        <v>3</v>
      </c>
      <c r="AS28" t="s">
        <v>108</v>
      </c>
    </row>
    <row r="29" spans="1:45" x14ac:dyDescent="0.3">
      <c r="A29" t="s">
        <v>9</v>
      </c>
      <c r="B29" t="s">
        <v>131</v>
      </c>
      <c r="C29" t="s">
        <v>101</v>
      </c>
      <c r="D29" t="s">
        <v>19</v>
      </c>
      <c r="E29" t="s">
        <v>40</v>
      </c>
      <c r="F29" t="s">
        <v>39</v>
      </c>
      <c r="G29" t="s">
        <v>130</v>
      </c>
      <c r="H29" s="3">
        <v>4</v>
      </c>
      <c r="I29">
        <v>66</v>
      </c>
      <c r="J29">
        <v>-63</v>
      </c>
      <c r="K29">
        <v>280</v>
      </c>
      <c r="L29">
        <v>20</v>
      </c>
      <c r="M29">
        <v>120</v>
      </c>
      <c r="N29">
        <v>22.4</v>
      </c>
      <c r="O29">
        <v>72.3</v>
      </c>
      <c r="P29">
        <v>1.62</v>
      </c>
      <c r="Q29">
        <v>100.4</v>
      </c>
      <c r="R29">
        <v>107.4</v>
      </c>
      <c r="S29">
        <v>88</v>
      </c>
      <c r="T29">
        <v>-44.1</v>
      </c>
      <c r="U29">
        <v>0.60425609400000002</v>
      </c>
      <c r="V29">
        <v>1.550137162</v>
      </c>
      <c r="W29">
        <v>132.17338559999999</v>
      </c>
      <c r="X29">
        <v>-43.650794980000001</v>
      </c>
      <c r="Y29">
        <v>-3.0279720142682263</v>
      </c>
      <c r="Z29">
        <f>(K29*L29)/1000</f>
        <v>5.6</v>
      </c>
      <c r="AA29">
        <v>5.8</v>
      </c>
      <c r="AB29">
        <v>-15.8</v>
      </c>
      <c r="AD29">
        <v>0.85</v>
      </c>
      <c r="AE29">
        <v>28</v>
      </c>
      <c r="AF29">
        <v>5</v>
      </c>
      <c r="AG29">
        <v>56</v>
      </c>
      <c r="AH29">
        <v>0.74965034965034971</v>
      </c>
      <c r="AI29">
        <v>1.5725190839694658</v>
      </c>
      <c r="AP29" t="s">
        <v>7</v>
      </c>
      <c r="AQ29">
        <v>4</v>
      </c>
      <c r="AR29">
        <v>5</v>
      </c>
      <c r="AS29" t="s">
        <v>83</v>
      </c>
    </row>
    <row r="30" spans="1:45" x14ac:dyDescent="0.3">
      <c r="A30" t="s">
        <v>10</v>
      </c>
      <c r="B30" t="s">
        <v>132</v>
      </c>
      <c r="C30" t="s">
        <v>101</v>
      </c>
      <c r="D30" t="s">
        <v>19</v>
      </c>
      <c r="E30" t="s">
        <v>40</v>
      </c>
      <c r="F30" t="s">
        <v>39</v>
      </c>
      <c r="G30" t="s">
        <v>133</v>
      </c>
      <c r="H30" s="3">
        <v>2</v>
      </c>
      <c r="I30">
        <v>66</v>
      </c>
      <c r="J30">
        <v>-68</v>
      </c>
      <c r="K30">
        <v>480</v>
      </c>
      <c r="L30">
        <v>30</v>
      </c>
      <c r="M30">
        <v>80</v>
      </c>
      <c r="N30">
        <v>34.299999999999997</v>
      </c>
      <c r="O30">
        <v>67.7</v>
      </c>
      <c r="P30">
        <v>1.32</v>
      </c>
      <c r="Q30">
        <v>66.3</v>
      </c>
      <c r="R30">
        <v>104.5</v>
      </c>
      <c r="S30">
        <v>86.3</v>
      </c>
      <c r="T30">
        <v>-43.4</v>
      </c>
      <c r="U30">
        <v>0.60296267299999995</v>
      </c>
      <c r="V30">
        <v>1.12712872</v>
      </c>
      <c r="W30">
        <v>132.17338559999999</v>
      </c>
      <c r="X30">
        <v>-56.166057590000001</v>
      </c>
      <c r="Y30">
        <v>-2.3532608709131222</v>
      </c>
      <c r="Z30">
        <f>(K30*L30)/1000</f>
        <v>14.4</v>
      </c>
      <c r="AA30">
        <v>5</v>
      </c>
      <c r="AB30">
        <v>-18.7</v>
      </c>
      <c r="AD30">
        <v>0.52</v>
      </c>
      <c r="AE30">
        <v>24</v>
      </c>
      <c r="AF30">
        <v>2</v>
      </c>
      <c r="AG30">
        <v>54</v>
      </c>
      <c r="AH30">
        <v>0.78179190751445082</v>
      </c>
      <c r="AI30">
        <v>1.3071895424836601</v>
      </c>
      <c r="AJ30">
        <v>440</v>
      </c>
      <c r="AK30">
        <v>-19</v>
      </c>
      <c r="AL30">
        <v>96.15384615384616</v>
      </c>
      <c r="AM30">
        <v>58.139534883720927</v>
      </c>
      <c r="AN30">
        <v>1.653846153846154</v>
      </c>
      <c r="AO30" t="s">
        <v>110</v>
      </c>
      <c r="AP30" t="s">
        <v>7</v>
      </c>
      <c r="AQ30">
        <v>4</v>
      </c>
      <c r="AR30">
        <v>2</v>
      </c>
      <c r="AS30" t="s">
        <v>105</v>
      </c>
    </row>
    <row r="31" spans="1:45" x14ac:dyDescent="0.3">
      <c r="A31" t="s">
        <v>11</v>
      </c>
      <c r="B31" t="s">
        <v>134</v>
      </c>
      <c r="C31" t="s">
        <v>101</v>
      </c>
      <c r="D31" t="s">
        <v>19</v>
      </c>
      <c r="E31" t="s">
        <v>40</v>
      </c>
      <c r="F31" t="s">
        <v>39</v>
      </c>
      <c r="G31" t="s">
        <v>133</v>
      </c>
      <c r="H31" s="3">
        <v>2</v>
      </c>
      <c r="I31">
        <v>66</v>
      </c>
      <c r="J31">
        <v>-66</v>
      </c>
      <c r="K31">
        <v>190</v>
      </c>
      <c r="L31">
        <v>22</v>
      </c>
      <c r="M31">
        <v>160</v>
      </c>
      <c r="N31">
        <v>56.5</v>
      </c>
      <c r="O31">
        <v>74.099999999999994</v>
      </c>
      <c r="P31">
        <v>0.85</v>
      </c>
      <c r="Q31">
        <v>53</v>
      </c>
      <c r="R31">
        <v>116.2</v>
      </c>
      <c r="S31">
        <v>90</v>
      </c>
      <c r="T31">
        <v>-39.299999999999997</v>
      </c>
      <c r="U31">
        <v>0.37370440399999999</v>
      </c>
      <c r="V31">
        <v>0.75138896700000002</v>
      </c>
      <c r="W31">
        <v>215.9853516</v>
      </c>
      <c r="X31">
        <v>-93.654670719999999</v>
      </c>
      <c r="Y31">
        <v>-2.3061887884452967</v>
      </c>
      <c r="Z31">
        <f>(K31*L31)/1000</f>
        <v>4.18</v>
      </c>
      <c r="AA31">
        <v>3</v>
      </c>
      <c r="AB31">
        <v>-15.9</v>
      </c>
      <c r="AD31">
        <v>1.1000000000000001</v>
      </c>
      <c r="AE31">
        <v>6</v>
      </c>
      <c r="AF31">
        <v>3</v>
      </c>
      <c r="AG31">
        <v>70</v>
      </c>
      <c r="AH31">
        <v>0.86301369863013699</v>
      </c>
      <c r="AI31">
        <v>1.5894736842105264</v>
      </c>
      <c r="AJ31" t="s">
        <v>81</v>
      </c>
      <c r="AL31">
        <v>156.25</v>
      </c>
      <c r="AM31">
        <v>86.206896551724142</v>
      </c>
      <c r="AN31">
        <v>1.8125</v>
      </c>
      <c r="AO31" t="s">
        <v>102</v>
      </c>
      <c r="AP31" t="s">
        <v>7</v>
      </c>
      <c r="AQ31">
        <v>4</v>
      </c>
      <c r="AR31">
        <v>3</v>
      </c>
      <c r="AS31" t="s">
        <v>135</v>
      </c>
    </row>
    <row r="32" spans="1:45" x14ac:dyDescent="0.3">
      <c r="A32" t="s">
        <v>12</v>
      </c>
      <c r="B32" t="s">
        <v>136</v>
      </c>
      <c r="C32" t="s">
        <v>101</v>
      </c>
      <c r="D32" t="s">
        <v>19</v>
      </c>
      <c r="E32" t="s">
        <v>40</v>
      </c>
      <c r="F32" t="s">
        <v>39</v>
      </c>
      <c r="G32" t="s">
        <v>100</v>
      </c>
      <c r="H32" s="3">
        <v>8</v>
      </c>
      <c r="I32">
        <v>72</v>
      </c>
      <c r="J32">
        <v>-63</v>
      </c>
      <c r="K32">
        <v>250</v>
      </c>
      <c r="L32">
        <v>23</v>
      </c>
      <c r="M32">
        <v>200</v>
      </c>
      <c r="N32">
        <v>6.3</v>
      </c>
      <c r="O32">
        <v>52.9</v>
      </c>
      <c r="P32">
        <v>0.84</v>
      </c>
      <c r="Q32">
        <v>43.1</v>
      </c>
      <c r="R32">
        <v>75</v>
      </c>
      <c r="S32">
        <v>68.900000000000006</v>
      </c>
      <c r="T32">
        <v>-54.2</v>
      </c>
      <c r="U32">
        <v>0.39488977199999997</v>
      </c>
      <c r="V32">
        <v>0.81531685600000003</v>
      </c>
      <c r="W32">
        <v>161.78266909999999</v>
      </c>
      <c r="X32">
        <v>-68.681320189999994</v>
      </c>
      <c r="Y32">
        <v>-2.3555556103529232</v>
      </c>
      <c r="Z32">
        <f>(K32*L32)/1000</f>
        <v>5.75</v>
      </c>
      <c r="AA32">
        <v>3</v>
      </c>
      <c r="AB32">
        <v>-8.1</v>
      </c>
      <c r="AD32">
        <v>0.52</v>
      </c>
      <c r="AE32">
        <v>82</v>
      </c>
      <c r="AF32">
        <v>2</v>
      </c>
      <c r="AG32">
        <v>136</v>
      </c>
      <c r="AH32">
        <v>0.66851851851851851</v>
      </c>
      <c r="AI32">
        <v>1.3220338983050846</v>
      </c>
      <c r="AL32">
        <v>178.57142857142858</v>
      </c>
      <c r="AM32">
        <v>129.87012987012986</v>
      </c>
      <c r="AN32">
        <v>1.3750000000000002</v>
      </c>
      <c r="AP32" t="s">
        <v>7</v>
      </c>
      <c r="AQ32">
        <v>4</v>
      </c>
      <c r="AR32">
        <v>2</v>
      </c>
      <c r="AS32" t="s">
        <v>111</v>
      </c>
    </row>
    <row r="33" spans="1:45" x14ac:dyDescent="0.3">
      <c r="A33" t="s">
        <v>12</v>
      </c>
      <c r="B33" t="s">
        <v>137</v>
      </c>
      <c r="C33" t="s">
        <v>101</v>
      </c>
      <c r="D33" t="s">
        <v>19</v>
      </c>
      <c r="E33" t="s">
        <v>40</v>
      </c>
      <c r="F33" t="s">
        <v>39</v>
      </c>
      <c r="G33" t="s">
        <v>100</v>
      </c>
      <c r="H33" s="3">
        <v>8</v>
      </c>
      <c r="I33">
        <v>69</v>
      </c>
      <c r="J33">
        <v>-65</v>
      </c>
      <c r="K33">
        <v>400</v>
      </c>
      <c r="L33">
        <v>20</v>
      </c>
      <c r="M33">
        <v>120</v>
      </c>
      <c r="N33">
        <v>108</v>
      </c>
      <c r="O33">
        <v>57.6</v>
      </c>
      <c r="P33">
        <v>0.91</v>
      </c>
      <c r="Q33">
        <v>28</v>
      </c>
      <c r="R33">
        <v>101.6</v>
      </c>
      <c r="S33">
        <v>75.099999999999994</v>
      </c>
      <c r="T33">
        <v>-34.6</v>
      </c>
      <c r="U33">
        <v>0.42776051199999998</v>
      </c>
      <c r="V33">
        <v>0.74859726400000004</v>
      </c>
      <c r="W33">
        <v>143.1623993</v>
      </c>
      <c r="X33">
        <v>-73.565322879999997</v>
      </c>
      <c r="Y33">
        <v>-1.9460581928462</v>
      </c>
      <c r="Z33">
        <f>(K33*L33)/1000</f>
        <v>8</v>
      </c>
      <c r="AA33">
        <v>3.9</v>
      </c>
      <c r="AB33">
        <v>-17.600000000000001</v>
      </c>
      <c r="AD33">
        <v>1.5</v>
      </c>
      <c r="AE33">
        <v>28</v>
      </c>
      <c r="AF33">
        <v>11</v>
      </c>
      <c r="AG33">
        <v>84</v>
      </c>
      <c r="AH33">
        <v>0.82905982905982911</v>
      </c>
      <c r="AI33">
        <v>1.0258620689655173</v>
      </c>
      <c r="AP33" t="s">
        <v>7</v>
      </c>
      <c r="AQ33">
        <v>4</v>
      </c>
      <c r="AR33">
        <v>11</v>
      </c>
      <c r="AS33" t="s">
        <v>83</v>
      </c>
    </row>
    <row r="34" spans="1:45" x14ac:dyDescent="0.3">
      <c r="A34" t="s">
        <v>12</v>
      </c>
      <c r="B34" t="s">
        <v>138</v>
      </c>
      <c r="C34" t="s">
        <v>101</v>
      </c>
      <c r="D34" t="s">
        <v>19</v>
      </c>
      <c r="E34" t="s">
        <v>40</v>
      </c>
      <c r="F34" t="s">
        <v>39</v>
      </c>
      <c r="G34" t="s">
        <v>100</v>
      </c>
      <c r="H34" s="3">
        <v>8</v>
      </c>
      <c r="I34">
        <v>69</v>
      </c>
      <c r="J34">
        <v>-66</v>
      </c>
      <c r="K34">
        <v>250</v>
      </c>
      <c r="L34">
        <v>31</v>
      </c>
      <c r="M34">
        <v>200</v>
      </c>
      <c r="N34">
        <v>38.5</v>
      </c>
      <c r="O34">
        <v>56.2</v>
      </c>
      <c r="P34">
        <v>0.84</v>
      </c>
      <c r="Q34">
        <v>16.600000000000001</v>
      </c>
      <c r="R34">
        <v>108.3</v>
      </c>
      <c r="S34">
        <v>74.099999999999994</v>
      </c>
      <c r="T34">
        <v>-29.2</v>
      </c>
      <c r="U34">
        <v>0.36528188</v>
      </c>
      <c r="V34">
        <v>0.70084285700000004</v>
      </c>
      <c r="W34">
        <v>172.77166750000001</v>
      </c>
      <c r="X34">
        <v>-73.260070799999994</v>
      </c>
      <c r="Y34">
        <v>-2.3583333405678339</v>
      </c>
      <c r="Z34">
        <f>(K34*L34)/1000</f>
        <v>7.75</v>
      </c>
      <c r="AA34">
        <v>4.2</v>
      </c>
      <c r="AB34">
        <v>-17.899999999999999</v>
      </c>
      <c r="AD34">
        <v>1.71</v>
      </c>
      <c r="AE34">
        <v>28</v>
      </c>
      <c r="AF34">
        <v>13</v>
      </c>
      <c r="AG34">
        <v>100</v>
      </c>
      <c r="AH34">
        <v>0.70431893687707636</v>
      </c>
      <c r="AI34">
        <v>1.3717948717948718</v>
      </c>
      <c r="AJ34" t="s">
        <v>81</v>
      </c>
      <c r="AL34">
        <v>153.84615384615384</v>
      </c>
      <c r="AM34">
        <v>99.25558312655086</v>
      </c>
      <c r="AN34">
        <v>1.55</v>
      </c>
      <c r="AO34" t="s">
        <v>102</v>
      </c>
      <c r="AP34" t="s">
        <v>7</v>
      </c>
      <c r="AQ34">
        <v>4</v>
      </c>
      <c r="AR34">
        <v>13</v>
      </c>
      <c r="AS34" t="s">
        <v>103</v>
      </c>
    </row>
    <row r="37" spans="1:45" x14ac:dyDescent="0.3">
      <c r="H37" s="3" t="s">
        <v>37</v>
      </c>
      <c r="J37">
        <f>AVERAGE(J2:J13)</f>
        <v>-72.333333333333329</v>
      </c>
      <c r="K37">
        <f>AVERAGE(K2:K13)</f>
        <v>237.66666666666666</v>
      </c>
      <c r="L37">
        <f>AVERAGE(L2:L13)</f>
        <v>33.083333333333336</v>
      </c>
      <c r="M37">
        <f>AVERAGE(M2:M13)</f>
        <v>138.33333333333334</v>
      </c>
      <c r="N37">
        <f>AVERAGE(N2:N13)</f>
        <v>36.366666666666667</v>
      </c>
      <c r="O37">
        <f>AVERAGE(O2:O13)</f>
        <v>61.43333333333333</v>
      </c>
      <c r="P37">
        <f>AVERAGE(P2:P13)</f>
        <v>0.62999999999999989</v>
      </c>
      <c r="Q37">
        <f>AVERAGE(Q2:Q13)</f>
        <v>29.700000000000003</v>
      </c>
      <c r="R37">
        <f>AVERAGE(R2:R13)</f>
        <v>92.441666666666663</v>
      </c>
      <c r="S37">
        <f>AVERAGE(S2:S13)</f>
        <v>77.950000000000017</v>
      </c>
      <c r="T37">
        <f>AVERAGE(T2:T13)</f>
        <v>-43.383333333333333</v>
      </c>
      <c r="U37">
        <f>AVERAGE(U2:U13)</f>
        <v>0.31302059206772614</v>
      </c>
      <c r="V37">
        <f>AVERAGE(V2:V13)</f>
        <v>0.52879755703489295</v>
      </c>
      <c r="W37">
        <f>AVERAGE(W2:W13)</f>
        <v>214.76981734166668</v>
      </c>
      <c r="X37">
        <f>AVERAGE(X2:X13)</f>
        <v>-114.09158452000001</v>
      </c>
      <c r="Y37">
        <f>AVERAGE(Y2:Y13)</f>
        <v>-1.902110258586835</v>
      </c>
      <c r="Z37">
        <f>AVERAGE(Z2:Z13)</f>
        <v>7.7576666666666663</v>
      </c>
      <c r="AA37">
        <f>AVERAGE(AA2:AA13)</f>
        <v>2.5249999999999999</v>
      </c>
      <c r="AB37">
        <f>AVERAGE(AB2:AB13)</f>
        <v>-16.058333333333334</v>
      </c>
      <c r="AC37">
        <f>AVERAGE(AC2:AC13)</f>
        <v>849</v>
      </c>
      <c r="AD37">
        <f>AVERAGE(AD2:AD13)</f>
        <v>0.72500000000000131</v>
      </c>
      <c r="AE37">
        <f>AVERAGE(AE2:AE13)</f>
        <v>29.666666666666668</v>
      </c>
      <c r="AF37">
        <f>AVERAGE(AF2:AF13)</f>
        <v>5.5</v>
      </c>
      <c r="AG37">
        <f>AVERAGE(AG2:AG13)</f>
        <v>100.83333333333333</v>
      </c>
      <c r="AH37">
        <f>AVERAGE(AH2:AH13)</f>
        <v>0.81428250262185087</v>
      </c>
      <c r="AI37">
        <f>AVERAGE(AI2:AI13)</f>
        <v>1.3122060011147483</v>
      </c>
      <c r="AJ37">
        <f>AVERAGE(AJ2:AJ13)</f>
        <v>475</v>
      </c>
      <c r="AK37">
        <f>AVERAGE(AK2:AK13)</f>
        <v>28.15</v>
      </c>
      <c r="AL37">
        <f>AVERAGE(AL2:AL13)</f>
        <v>191.97043859709385</v>
      </c>
      <c r="AM37">
        <f>AVERAGE(AM2:AM13)</f>
        <v>124.2344732589011</v>
      </c>
      <c r="AN37">
        <f>AVERAGE(AN2:AN13)</f>
        <v>0.71342928900252955</v>
      </c>
    </row>
    <row r="38" spans="1:45" x14ac:dyDescent="0.3">
      <c r="H38" s="3" t="s">
        <v>13</v>
      </c>
      <c r="J38">
        <f>STDEV(J2:J13)</f>
        <v>5.8826916123540416</v>
      </c>
      <c r="K38">
        <f>STDEV(K2:K13)</f>
        <v>69.228650576232212</v>
      </c>
      <c r="L38">
        <f>STDEV(L2:L13)</f>
        <v>4.5218325595901536</v>
      </c>
      <c r="M38">
        <f>STDEV(M2:M13)</f>
        <v>43.029236008964304</v>
      </c>
      <c r="N38">
        <f>STDEV(N2:N13)</f>
        <v>27.413610864059134</v>
      </c>
      <c r="O38">
        <f>STDEV(O2:O13)</f>
        <v>6.7452789326156815</v>
      </c>
      <c r="P38">
        <f>STDEV(P2:P13)</f>
        <v>9.21461290066449E-2</v>
      </c>
      <c r="Q38">
        <f>STDEV(Q2:Q13)</f>
        <v>10.313539203837394</v>
      </c>
      <c r="R38">
        <f>STDEV(R2:R13)</f>
        <v>6.4257236357023801</v>
      </c>
      <c r="S38">
        <f>STDEV(S2:S13)</f>
        <v>7.8376132730686461</v>
      </c>
      <c r="T38">
        <f>STDEV(T2:T13)</f>
        <v>5.6619677487494</v>
      </c>
      <c r="U38">
        <f>STDEV(U2:U13)</f>
        <v>4.0259927454055391E-2</v>
      </c>
      <c r="V38">
        <f>STDEV(V2:V13)</f>
        <v>9.400449459566991E-2</v>
      </c>
      <c r="W38">
        <f>STDEV(W2:W13)</f>
        <v>26.49666100677188</v>
      </c>
      <c r="X38">
        <f>STDEV(X2:X13)</f>
        <v>20.379006328417802</v>
      </c>
      <c r="Y38">
        <f>STDEV(Y2:Y13)</f>
        <v>0.16810617059320426</v>
      </c>
      <c r="Z38">
        <f>STDEV(Z2:Z13)</f>
        <v>2.0326677201663017</v>
      </c>
      <c r="AA38">
        <f>STDEV(AA2:AA13)</f>
        <v>0.34935004586439283</v>
      </c>
      <c r="AB38">
        <f>STDEV(AB2:AB13)</f>
        <v>3.7041643232088646</v>
      </c>
      <c r="AC38">
        <f>STDEV(AC2:AC13)</f>
        <v>213.67483239726664</v>
      </c>
      <c r="AD38">
        <f>STDEV(AD2:AD13)</f>
        <v>0.44110398691547725</v>
      </c>
      <c r="AE38">
        <f>STDEV(AE2:AE13)</f>
        <v>20.623611064344026</v>
      </c>
      <c r="AF38">
        <f>STDEV(AF2:AF13)</f>
        <v>5.6809090181701798</v>
      </c>
      <c r="AG38">
        <f>STDEV(AG2:AG13)</f>
        <v>26.166714919855149</v>
      </c>
      <c r="AH38">
        <f>STDEV(AH2:AH13)</f>
        <v>9.7591905749997543E-2</v>
      </c>
      <c r="AI38">
        <f>STDEV(AI2:AI13)</f>
        <v>0.20839259819568179</v>
      </c>
      <c r="AJ38">
        <f>STDEV(AJ2:AJ13)</f>
        <v>136.99148392023011</v>
      </c>
      <c r="AK38">
        <f>STDEV(AK2:AK13)</f>
        <v>9.5045603089604693</v>
      </c>
      <c r="AL38">
        <f>STDEV(AL2:AL13)</f>
        <v>34.784250748545603</v>
      </c>
      <c r="AM38">
        <f>STDEV(AM2:AM13)</f>
        <v>30.923200099934931</v>
      </c>
      <c r="AN38">
        <f>STDEV(AN2:AN13)</f>
        <v>0.25562753446090825</v>
      </c>
    </row>
    <row r="39" spans="1:45" x14ac:dyDescent="0.3">
      <c r="H39" s="3" t="s">
        <v>14</v>
      </c>
      <c r="J39">
        <f>J38/SQRT(12)</f>
        <v>1.6981867929760799</v>
      </c>
      <c r="K39">
        <f t="shared" ref="K39:AN39" si="0">K38/SQRT(12)</f>
        <v>19.984590022911107</v>
      </c>
      <c r="L39">
        <f t="shared" si="0"/>
        <v>1.3053406227548949</v>
      </c>
      <c r="M39">
        <f t="shared" si="0"/>
        <v>12.42147049639974</v>
      </c>
      <c r="N39">
        <f t="shared" si="0"/>
        <v>7.9136278059120952</v>
      </c>
      <c r="O39">
        <f t="shared" si="0"/>
        <v>1.9471943037523878</v>
      </c>
      <c r="P39">
        <f t="shared" si="0"/>
        <v>2.660029619338421E-2</v>
      </c>
      <c r="Q39">
        <f t="shared" si="0"/>
        <v>2.9772623178166389</v>
      </c>
      <c r="R39">
        <f t="shared" si="0"/>
        <v>1.8549466354054551</v>
      </c>
      <c r="S39">
        <f t="shared" si="0"/>
        <v>2.2625240665051836</v>
      </c>
      <c r="T39">
        <f t="shared" si="0"/>
        <v>1.6344693019417229</v>
      </c>
      <c r="U39">
        <f t="shared" si="0"/>
        <v>1.1622039976576843E-2</v>
      </c>
      <c r="V39">
        <f t="shared" si="0"/>
        <v>2.7136760129922374E-2</v>
      </c>
      <c r="W39">
        <f t="shared" si="0"/>
        <v>7.6489271824430034</v>
      </c>
      <c r="X39">
        <f t="shared" si="0"/>
        <v>5.8829123947645527</v>
      </c>
      <c r="Y39">
        <f t="shared" si="0"/>
        <v>4.852807142221182E-2</v>
      </c>
      <c r="Z39">
        <f t="shared" si="0"/>
        <v>0.58678062770553863</v>
      </c>
      <c r="AA39">
        <f t="shared" si="0"/>
        <v>0.10084867151060765</v>
      </c>
      <c r="AB39">
        <f t="shared" si="0"/>
        <v>1.0693001345636231</v>
      </c>
      <c r="AC39">
        <f t="shared" si="0"/>
        <v>61.682611001805036</v>
      </c>
      <c r="AD39">
        <f t="shared" si="0"/>
        <v>0.12733575279313397</v>
      </c>
      <c r="AE39">
        <f t="shared" si="0"/>
        <v>5.9535236998305843</v>
      </c>
      <c r="AF39">
        <f t="shared" si="0"/>
        <v>1.6399371754411631</v>
      </c>
      <c r="AG39">
        <f t="shared" si="0"/>
        <v>7.553679951393284</v>
      </c>
      <c r="AH39">
        <f t="shared" si="0"/>
        <v>2.8172356527744837E-2</v>
      </c>
      <c r="AI39">
        <f t="shared" si="0"/>
        <v>6.0157761332701204E-2</v>
      </c>
      <c r="AJ39">
        <f t="shared" si="0"/>
        <v>39.546035059015573</v>
      </c>
      <c r="AK39">
        <f t="shared" si="0"/>
        <v>2.74373022645368</v>
      </c>
      <c r="AL39">
        <f t="shared" si="0"/>
        <v>10.041348266616124</v>
      </c>
      <c r="AM39">
        <f t="shared" si="0"/>
        <v>8.9267589509510472</v>
      </c>
      <c r="AN39">
        <f t="shared" si="0"/>
        <v>7.3793312916642859E-2</v>
      </c>
    </row>
    <row r="41" spans="1:45" x14ac:dyDescent="0.3">
      <c r="H41" s="3" t="s">
        <v>38</v>
      </c>
      <c r="J41">
        <f>AVERAGE(J14:J34)</f>
        <v>-69.476190476190482</v>
      </c>
      <c r="K41">
        <f>AVERAGE(K14:K34)</f>
        <v>297.14285714285717</v>
      </c>
      <c r="L41">
        <f>AVERAGE(L14:L34)</f>
        <v>26.666666666666668</v>
      </c>
      <c r="M41">
        <f>AVERAGE(M14:M34)</f>
        <v>123.80952380952381</v>
      </c>
      <c r="N41">
        <f>AVERAGE(N14:N34)</f>
        <v>28.638095238095236</v>
      </c>
      <c r="O41">
        <f>AVERAGE(O14:O34)</f>
        <v>62.428571428571416</v>
      </c>
      <c r="P41">
        <f>AVERAGE(P14:P34)</f>
        <v>0.97714285714285731</v>
      </c>
      <c r="Q41">
        <f>AVERAGE(Q14:Q34)</f>
        <v>49.319047619047623</v>
      </c>
      <c r="R41">
        <f>AVERAGE(R14:R34)</f>
        <v>96.504761904761907</v>
      </c>
      <c r="S41">
        <f>AVERAGE(S14:S34)</f>
        <v>77.947619047619042</v>
      </c>
      <c r="T41">
        <f>AVERAGE(T14:T34)</f>
        <v>-42.119047619047628</v>
      </c>
      <c r="U41">
        <f>AVERAGE(U14:U34)</f>
        <v>0.43283389942831718</v>
      </c>
      <c r="V41">
        <f>AVERAGE(V14:V34)</f>
        <v>0.86017475658845599</v>
      </c>
      <c r="W41">
        <f>AVERAGE(W14:W34)</f>
        <v>168.89237141428572</v>
      </c>
      <c r="X41">
        <f>AVERAGE(X14:X34)</f>
        <v>-72.521438051904767</v>
      </c>
      <c r="Y41">
        <f>AVERAGE(Y14:Y34)</f>
        <v>-2.3548788735368813</v>
      </c>
      <c r="Z41">
        <f>AVERAGE(Z14:Z34)</f>
        <v>7.956666666666667</v>
      </c>
      <c r="AA41">
        <f>AVERAGE(AA14:AA34)</f>
        <v>3.9238095238095241</v>
      </c>
      <c r="AB41">
        <f>AVERAGE(AB14:AB34)</f>
        <v>-15.190476190476193</v>
      </c>
      <c r="AC41">
        <f>AVERAGE(AC14:AC34)</f>
        <v>1060.6692307692308</v>
      </c>
      <c r="AD41">
        <f>AVERAGE(AD14:AD34)</f>
        <v>0.77333333333333365</v>
      </c>
      <c r="AE41">
        <f>AVERAGE(AE14:AE34)</f>
        <v>26.476190476190474</v>
      </c>
      <c r="AF41">
        <f>AVERAGE(AF14:AF34)</f>
        <v>7.1904761904761907</v>
      </c>
      <c r="AG41">
        <f>AVERAGE(AG14:AG34)</f>
        <v>75.523809523809518</v>
      </c>
      <c r="AH41">
        <f>AVERAGE(AH14:AH34)</f>
        <v>0.75972369937301887</v>
      </c>
      <c r="AI41">
        <f>AVERAGE(AI14:AI34)</f>
        <v>1.382628144309217</v>
      </c>
      <c r="AJ41">
        <f>AVERAGE(AJ14:AJ34)</f>
        <v>446.15384615384613</v>
      </c>
      <c r="AK41">
        <f>AVERAGE(AK14:AK34)</f>
        <v>20.5</v>
      </c>
      <c r="AL41">
        <f>AVERAGE(AL14:AL34)</f>
        <v>144.58265888526589</v>
      </c>
      <c r="AM41">
        <f>AVERAGE(AM14:AM34)</f>
        <v>87.277174343735169</v>
      </c>
      <c r="AN41">
        <f>AVERAGE(AN14:AN34)</f>
        <v>0.9201836530847769</v>
      </c>
    </row>
    <row r="42" spans="1:45" x14ac:dyDescent="0.3">
      <c r="H42" s="3" t="s">
        <v>13</v>
      </c>
      <c r="J42">
        <f>STDEV(J14:J34)</f>
        <v>4.0201871550842956</v>
      </c>
      <c r="K42">
        <f>STDEV(K14:K34)</f>
        <v>81.187613411336145</v>
      </c>
      <c r="L42">
        <f>STDEV(L14:L34)</f>
        <v>6.0027771350711747</v>
      </c>
      <c r="M42">
        <f>STDEV(M14:M34)</f>
        <v>35.563491177918756</v>
      </c>
      <c r="N42">
        <f>STDEV(N14:N34)</f>
        <v>21.224925822967588</v>
      </c>
      <c r="O42">
        <f>STDEV(O14:O34)</f>
        <v>8.5037722721827507</v>
      </c>
      <c r="P42">
        <f>STDEV(P14:P34)</f>
        <v>0.20690922785470037</v>
      </c>
      <c r="Q42">
        <f>STDEV(Q14:Q34)</f>
        <v>18.447238791960672</v>
      </c>
      <c r="R42">
        <f>STDEV(R14:R34)</f>
        <v>10.423553913636166</v>
      </c>
      <c r="S42">
        <f>STDEV(S14:S34)</f>
        <v>9.1582541484510038</v>
      </c>
      <c r="T42">
        <f>STDEV(T14:T34)</f>
        <v>6.0266590286508395</v>
      </c>
      <c r="U42">
        <f>STDEV(U14:U34)</f>
        <v>7.7319399991269341E-2</v>
      </c>
      <c r="V42">
        <f>STDEV(V14:V34)</f>
        <v>0.20779702320523316</v>
      </c>
      <c r="W42">
        <f>STDEV(W14:W34)</f>
        <v>31.466871770262845</v>
      </c>
      <c r="X42">
        <f>STDEV(X14:X34)</f>
        <v>14.948313115901973</v>
      </c>
      <c r="Y42">
        <f>STDEV(Y14:Y34)</f>
        <v>0.27355130983358578</v>
      </c>
      <c r="Z42">
        <f>STDEV(Z14:Z34)</f>
        <v>3.0771940681948098</v>
      </c>
      <c r="AA42">
        <f>STDEV(AA14:AA34)</f>
        <v>0.7725961182304476</v>
      </c>
      <c r="AB42">
        <f>STDEV(AB14:AB34)</f>
        <v>3.1110938208136196</v>
      </c>
      <c r="AC42">
        <f>STDEV(AC14:AC34)</f>
        <v>262.5482571027506</v>
      </c>
      <c r="AD42">
        <f>STDEV(AD14:AD34)</f>
        <v>0.34307919396741826</v>
      </c>
      <c r="AE42">
        <f>STDEV(AE14:AE34)</f>
        <v>19.798027799806341</v>
      </c>
      <c r="AF42">
        <f>STDEV(AF14:AF34)</f>
        <v>6.5086023662461328</v>
      </c>
      <c r="AG42">
        <f>STDEV(AG14:AG34)</f>
        <v>26.31277075417761</v>
      </c>
      <c r="AH42">
        <f>STDEV(AH14:AH34)</f>
        <v>6.9319828698949412E-2</v>
      </c>
      <c r="AI42">
        <f>STDEV(AI14:AI34)</f>
        <v>0.14925753119632698</v>
      </c>
      <c r="AJ42">
        <f>STDEV(AJ14:AJ34)</f>
        <v>123.1217866950215</v>
      </c>
      <c r="AK42">
        <f>STDEV(AK14:AK34)</f>
        <v>12.764991186835971</v>
      </c>
      <c r="AL42">
        <f>STDEV(AL14:AL34)</f>
        <v>26.942237056606164</v>
      </c>
      <c r="AM42">
        <f>STDEV(AM14:AM34)</f>
        <v>20.172707585870693</v>
      </c>
      <c r="AN42">
        <f>STDEV(AN14:AN34)</f>
        <v>0.50747789819573896</v>
      </c>
    </row>
    <row r="43" spans="1:45" x14ac:dyDescent="0.3">
      <c r="H43" s="3" t="s">
        <v>14</v>
      </c>
      <c r="J43">
        <f>J42/SQRT(21)</f>
        <v>0.87727675933633131</v>
      </c>
      <c r="K43">
        <f t="shared" ref="K43:AN43" si="1">K42/SQRT(21)</f>
        <v>17.716589711917134</v>
      </c>
      <c r="L43">
        <f t="shared" si="1"/>
        <v>1.3099133619720864</v>
      </c>
      <c r="M43">
        <f t="shared" si="1"/>
        <v>7.7605900142717585</v>
      </c>
      <c r="N43">
        <f t="shared" si="1"/>
        <v>4.6316585335034217</v>
      </c>
      <c r="O43">
        <f t="shared" si="1"/>
        <v>1.8556752442830511</v>
      </c>
      <c r="P43">
        <f t="shared" si="1"/>
        <v>4.5151295172810947E-2</v>
      </c>
      <c r="Q43">
        <f t="shared" si="1"/>
        <v>4.0255175298612151</v>
      </c>
      <c r="R43">
        <f t="shared" si="1"/>
        <v>2.2746059437948056</v>
      </c>
      <c r="S43">
        <f t="shared" si="1"/>
        <v>1.9984948985200031</v>
      </c>
      <c r="T43">
        <f t="shared" si="1"/>
        <v>1.3151248184038813</v>
      </c>
      <c r="U43">
        <f t="shared" si="1"/>
        <v>1.6872476340407606E-2</v>
      </c>
      <c r="V43">
        <f t="shared" si="1"/>
        <v>4.5345028001165535E-2</v>
      </c>
      <c r="W43">
        <f t="shared" si="1"/>
        <v>6.8666343700332648</v>
      </c>
      <c r="X43">
        <f t="shared" si="1"/>
        <v>3.261989350739142</v>
      </c>
      <c r="Y43">
        <f t="shared" si="1"/>
        <v>5.9693789703177368E-2</v>
      </c>
      <c r="Z43">
        <f t="shared" si="1"/>
        <v>0.67149879740818186</v>
      </c>
      <c r="AA43">
        <f t="shared" si="1"/>
        <v>0.1685942949247656</v>
      </c>
      <c r="AB43">
        <f t="shared" si="1"/>
        <v>0.67889632990418058</v>
      </c>
      <c r="AC43">
        <f t="shared" si="1"/>
        <v>57.292726750099142</v>
      </c>
      <c r="AD43">
        <f t="shared" si="1"/>
        <v>7.4866017891434822E-2</v>
      </c>
      <c r="AE43">
        <f t="shared" si="1"/>
        <v>4.3202838573072659</v>
      </c>
      <c r="AF43">
        <f t="shared" si="1"/>
        <v>1.4202934767472188</v>
      </c>
      <c r="AG43">
        <f t="shared" si="1"/>
        <v>5.7419173202399607</v>
      </c>
      <c r="AH43">
        <f t="shared" si="1"/>
        <v>1.5126826770205139E-2</v>
      </c>
      <c r="AI43">
        <f t="shared" si="1"/>
        <v>3.257066355949529E-2</v>
      </c>
      <c r="AJ43">
        <f t="shared" si="1"/>
        <v>26.867376534673468</v>
      </c>
      <c r="AK43">
        <f t="shared" si="1"/>
        <v>2.7855494456723822</v>
      </c>
      <c r="AL43">
        <f t="shared" si="1"/>
        <v>5.8792781287305704</v>
      </c>
      <c r="AM43">
        <f t="shared" si="1"/>
        <v>4.4020456897363021</v>
      </c>
      <c r="AN43">
        <f t="shared" si="1"/>
        <v>0.11074075628566989</v>
      </c>
    </row>
    <row r="45" spans="1:45" x14ac:dyDescent="0.3">
      <c r="H45" s="3" t="s">
        <v>15</v>
      </c>
    </row>
    <row r="46" spans="1:45" x14ac:dyDescent="0.3">
      <c r="H46" s="3" t="s">
        <v>16</v>
      </c>
      <c r="J46" s="1">
        <v>2.5110000000000001</v>
      </c>
      <c r="K46" s="1">
        <v>4.83</v>
      </c>
      <c r="L46" s="1">
        <v>10.973000000000001</v>
      </c>
      <c r="M46" s="1">
        <v>1.02</v>
      </c>
      <c r="N46" s="1">
        <v>0.871</v>
      </c>
      <c r="O46" s="1">
        <v>0.04</v>
      </c>
      <c r="P46" s="1">
        <v>24.536999999999999</v>
      </c>
      <c r="Q46" s="1">
        <v>9068</v>
      </c>
      <c r="R46" s="1"/>
      <c r="S46" s="1"/>
      <c r="T46" s="1">
        <v>0.373</v>
      </c>
      <c r="U46" s="1">
        <v>18.652999999999999</v>
      </c>
      <c r="V46" s="1">
        <v>23.422000000000001</v>
      </c>
      <c r="W46" s="1">
        <v>19.268999999999998</v>
      </c>
      <c r="X46" s="1">
        <v>48.186</v>
      </c>
      <c r="Y46" s="1"/>
      <c r="Z46" s="1">
        <v>4.2000000000000003E-2</v>
      </c>
      <c r="AA46" s="1">
        <v>37.128</v>
      </c>
      <c r="AB46" s="1">
        <v>0.55100000000000005</v>
      </c>
      <c r="AC46" s="1"/>
      <c r="AD46" s="1">
        <v>9.2999999999999999E-2</v>
      </c>
      <c r="AE46" s="1">
        <v>0.20499999999999999</v>
      </c>
      <c r="AF46" s="1"/>
      <c r="AG46" s="1">
        <v>7.0819999999999999</v>
      </c>
      <c r="AH46" s="1">
        <v>3.6440000000000001</v>
      </c>
      <c r="AI46" s="1">
        <v>0.90400000000000003</v>
      </c>
      <c r="AJ46" s="1"/>
      <c r="AK46" s="1"/>
      <c r="AL46" s="1">
        <v>16.315000000000001</v>
      </c>
      <c r="AM46" s="1">
        <v>15.343999999999999</v>
      </c>
      <c r="AN46" s="1">
        <v>2.1150000000000002</v>
      </c>
    </row>
    <row r="47" spans="1:45" x14ac:dyDescent="0.3">
      <c r="H47" s="3" t="s">
        <v>17</v>
      </c>
      <c r="J47" s="3">
        <v>0.126</v>
      </c>
      <c r="K47" s="4" t="s">
        <v>148</v>
      </c>
      <c r="L47" s="4" t="s">
        <v>113</v>
      </c>
      <c r="M47" s="3">
        <v>0.32300000000000001</v>
      </c>
      <c r="N47" s="3">
        <v>0.35799999999999998</v>
      </c>
      <c r="O47" s="3">
        <v>0.84299999999999997</v>
      </c>
      <c r="P47" s="4" t="s">
        <v>146</v>
      </c>
      <c r="Q47" s="4" t="s">
        <v>149</v>
      </c>
      <c r="R47" s="3"/>
      <c r="S47" s="3"/>
      <c r="T47" s="3">
        <v>0.54600000000000004</v>
      </c>
      <c r="U47" s="4" t="s">
        <v>146</v>
      </c>
      <c r="V47" s="4" t="s">
        <v>146</v>
      </c>
      <c r="W47" s="4" t="s">
        <v>146</v>
      </c>
      <c r="X47" s="4" t="s">
        <v>146</v>
      </c>
      <c r="Y47" s="3"/>
      <c r="Z47" s="3">
        <v>0.83799999999999997</v>
      </c>
      <c r="AA47" s="3" t="s">
        <v>143</v>
      </c>
      <c r="AB47" s="3">
        <v>0.46400000000000002</v>
      </c>
      <c r="AC47" s="3"/>
      <c r="AD47" s="3">
        <v>0.76300000000000001</v>
      </c>
      <c r="AE47" s="3">
        <v>0.65400000000000003</v>
      </c>
      <c r="AF47" s="3"/>
      <c r="AG47" s="4" t="s">
        <v>147</v>
      </c>
      <c r="AH47" s="3">
        <v>6.6000000000000003E-2</v>
      </c>
      <c r="AI47" s="3">
        <v>0.35299999999999998</v>
      </c>
      <c r="AJ47" s="3"/>
      <c r="AK47" s="3"/>
      <c r="AL47" s="4" t="s">
        <v>146</v>
      </c>
      <c r="AM47" s="4" t="s">
        <v>146</v>
      </c>
      <c r="AN47" s="3">
        <v>0.161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Memb. props BC sh. vs broad 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2025-07-12T13:16:05Z</dcterms:modified>
</cp:coreProperties>
</file>