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filterPrivacy="1"/>
  <xr:revisionPtr revIDLastSave="0" documentId="8_{30434D9F-3210-466F-9A66-D4CBB8BCC0B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Morp. ctrl BC short vs BC broad" sheetId="1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21" i="13" l="1"/>
  <c r="P22" i="13" s="1"/>
  <c r="O21" i="13"/>
  <c r="O22" i="13" s="1"/>
  <c r="N21" i="13"/>
  <c r="N22" i="13" s="1"/>
  <c r="M21" i="13"/>
  <c r="M22" i="13" s="1"/>
  <c r="L21" i="13"/>
  <c r="L22" i="13" s="1"/>
  <c r="K21" i="13"/>
  <c r="K22" i="13" s="1"/>
  <c r="J21" i="13"/>
  <c r="J22" i="13" s="1"/>
  <c r="P20" i="13"/>
  <c r="O20" i="13"/>
  <c r="N20" i="13"/>
  <c r="M20" i="13"/>
  <c r="L20" i="13"/>
  <c r="K20" i="13"/>
  <c r="J20" i="13"/>
  <c r="P16" i="13"/>
  <c r="P17" i="13" s="1"/>
  <c r="O16" i="13"/>
  <c r="O17" i="13" s="1"/>
  <c r="N16" i="13"/>
  <c r="N17" i="13" s="1"/>
  <c r="M16" i="13"/>
  <c r="M17" i="13" s="1"/>
  <c r="L16" i="13"/>
  <c r="L17" i="13" s="1"/>
  <c r="K16" i="13"/>
  <c r="K17" i="13" s="1"/>
  <c r="J16" i="13"/>
  <c r="J17" i="13" s="1"/>
  <c r="P15" i="13"/>
  <c r="O15" i="13"/>
  <c r="N15" i="13"/>
  <c r="M15" i="13"/>
  <c r="L15" i="13"/>
  <c r="K15" i="13"/>
  <c r="J15" i="13"/>
</calcChain>
</file>

<file path=xl/sharedStrings.xml><?xml version="1.0" encoding="utf-8"?>
<sst xmlns="http://schemas.openxmlformats.org/spreadsheetml/2006/main" count="87" uniqueCount="48">
  <si>
    <t>Mouse line</t>
  </si>
  <si>
    <t>Genotype</t>
  </si>
  <si>
    <t>Sex</t>
  </si>
  <si>
    <t>DOB</t>
  </si>
  <si>
    <t>Age</t>
  </si>
  <si>
    <t>Animal 5</t>
  </si>
  <si>
    <t>Tg(Nkx2.1-Cre);Syngap1flox/+</t>
  </si>
  <si>
    <t>Animal 6</t>
  </si>
  <si>
    <t>SD</t>
  </si>
  <si>
    <t>SE</t>
  </si>
  <si>
    <t>LMM</t>
  </si>
  <si>
    <t>F value</t>
  </si>
  <si>
    <t>p value</t>
  </si>
  <si>
    <t>Animal 1</t>
  </si>
  <si>
    <t>Animal 2</t>
  </si>
  <si>
    <t>Animal 3</t>
  </si>
  <si>
    <t>Animal 4</t>
  </si>
  <si>
    <t>control</t>
  </si>
  <si>
    <t>Cell ID</t>
  </si>
  <si>
    <t>ID</t>
  </si>
  <si>
    <t>AP duration</t>
  </si>
  <si>
    <t>Distance from Pia</t>
  </si>
  <si>
    <t>Dends number</t>
  </si>
  <si>
    <t>Bifurcations</t>
  </si>
  <si>
    <t>Terminals</t>
  </si>
  <si>
    <t>Total Dend lenght</t>
  </si>
  <si>
    <t xml:space="preserve">Perimeter Soma Leica </t>
  </si>
  <si>
    <t>Surface area occupied by dends.</t>
  </si>
  <si>
    <t>020822RF2</t>
  </si>
  <si>
    <t>30.05.22</t>
  </si>
  <si>
    <t>180822RF2</t>
  </si>
  <si>
    <t>06.06.22</t>
  </si>
  <si>
    <t>180822RF3</t>
  </si>
  <si>
    <t>190822RF4d</t>
  </si>
  <si>
    <t>280922RF2</t>
  </si>
  <si>
    <t>15.07.22</t>
  </si>
  <si>
    <t>020822RF3</t>
  </si>
  <si>
    <t>190822RF4a</t>
  </si>
  <si>
    <t>220822RF1</t>
  </si>
  <si>
    <t>220822RF2</t>
  </si>
  <si>
    <t>220922RF2</t>
  </si>
  <si>
    <t>01.07.22</t>
  </si>
  <si>
    <t>N571</t>
  </si>
  <si>
    <t>AVG short</t>
  </si>
  <si>
    <t>AVG broad</t>
  </si>
  <si>
    <t>M</t>
  </si>
  <si>
    <t>*0.016</t>
  </si>
  <si>
    <t>*0.043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</si>
</sst>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2" fillId="0" borderId="0" xfId="0" applyFont="1"/>
    <xf numFmtId="0" fontId="0" fillId="0" borderId="0" xfId="0" applyAlignment="1">
      <alignment horizontal="right"/>
    </xf>
    <xf numFmtId="164" fontId="0" fillId="0" borderId="0" xfId="0" applyNumberFormat="1"/>
    <xf numFmtId="0" fontId="2" fillId="0" borderId="0" xfId="0" applyFont="1" applyAlignment="1">
      <alignment horizontal="right"/>
    </xf>
    <xf numFmtId="0" fontId="0" fillId="2" borderId="0" xfId="0" applyFill="1" applyAlignment="1">
      <alignment horizontal="right"/>
    </xf>
  </cellXfs>
  <cellStyles count="1">
    <cellStyle name="Normale" xfId="0" builtinId="0"/>
  </cellStyles>
  <dxfs count="0"/>
  <tableStyles count="0" defaultTableStyle="TableStyleMedium2" defaultPivotStyle="PivotStyleLight16"/>
  <colors>
    <mruColors>
      <color rgb="FFFF0066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ADF8CD-8DDC-4897-8156-2CD0E9FC10FA}">
  <dimension ref="A1:Q26"/>
  <sheetViews>
    <sheetView tabSelected="1" topLeftCell="A17" workbookViewId="0">
      <selection activeCell="A30" sqref="A30:XFD83"/>
    </sheetView>
  </sheetViews>
  <sheetFormatPr defaultRowHeight="14.4" x14ac:dyDescent="0.3"/>
  <cols>
    <col min="2" max="2" width="10.88671875" customWidth="1"/>
    <col min="3" max="3" width="25.109375" customWidth="1"/>
    <col min="4" max="5" width="9.109375" customWidth="1"/>
    <col min="6" max="6" width="8.88671875" customWidth="1"/>
    <col min="7" max="7" width="8.88671875" style="2" customWidth="1"/>
    <col min="8" max="8" width="8.88671875" customWidth="1"/>
    <col min="9" max="9" width="10.6640625" customWidth="1"/>
    <col min="10" max="10" width="15.33203125" customWidth="1"/>
    <col min="11" max="11" width="13.6640625" customWidth="1"/>
    <col min="12" max="12" width="11.21875" customWidth="1"/>
    <col min="13" max="13" width="8.88671875" customWidth="1"/>
    <col min="14" max="14" width="16" customWidth="1"/>
    <col min="15" max="15" width="18.44140625" customWidth="1"/>
    <col min="16" max="16" width="28.21875" customWidth="1"/>
    <col min="17" max="17" width="8.88671875" customWidth="1"/>
  </cols>
  <sheetData>
    <row r="1" spans="1:17" x14ac:dyDescent="0.3">
      <c r="B1" s="1" t="s">
        <v>18</v>
      </c>
      <c r="C1" s="1" t="s">
        <v>0</v>
      </c>
      <c r="D1" s="1" t="s">
        <v>1</v>
      </c>
      <c r="E1" s="1" t="s">
        <v>2</v>
      </c>
      <c r="F1" s="1" t="s">
        <v>3</v>
      </c>
      <c r="G1" s="4" t="s">
        <v>19</v>
      </c>
      <c r="H1" s="1" t="s">
        <v>4</v>
      </c>
      <c r="I1" s="1" t="s">
        <v>20</v>
      </c>
      <c r="J1" s="1" t="s">
        <v>21</v>
      </c>
      <c r="K1" s="1" t="s">
        <v>22</v>
      </c>
      <c r="L1" s="1" t="s">
        <v>23</v>
      </c>
      <c r="M1" s="1" t="s">
        <v>24</v>
      </c>
      <c r="N1" s="1" t="s">
        <v>25</v>
      </c>
      <c r="O1" s="1" t="s">
        <v>26</v>
      </c>
      <c r="P1" s="1" t="s">
        <v>27</v>
      </c>
      <c r="Q1" s="1"/>
    </row>
    <row r="2" spans="1:17" x14ac:dyDescent="0.3">
      <c r="A2" t="s">
        <v>13</v>
      </c>
      <c r="B2" t="s">
        <v>28</v>
      </c>
      <c r="C2" t="s">
        <v>6</v>
      </c>
      <c r="D2" t="s">
        <v>17</v>
      </c>
      <c r="E2" t="s">
        <v>45</v>
      </c>
      <c r="F2" t="s">
        <v>29</v>
      </c>
      <c r="G2" s="2">
        <v>1</v>
      </c>
      <c r="H2">
        <v>64</v>
      </c>
      <c r="I2">
        <v>0.61</v>
      </c>
      <c r="J2">
        <v>464</v>
      </c>
      <c r="K2">
        <v>10</v>
      </c>
      <c r="L2">
        <v>17</v>
      </c>
      <c r="M2">
        <v>30</v>
      </c>
      <c r="N2">
        <v>1907.27</v>
      </c>
      <c r="O2">
        <v>32.299999999999997</v>
      </c>
      <c r="P2">
        <v>5718.6</v>
      </c>
    </row>
    <row r="3" spans="1:17" x14ac:dyDescent="0.3">
      <c r="A3" t="s">
        <v>14</v>
      </c>
      <c r="B3" t="s">
        <v>30</v>
      </c>
      <c r="C3" t="s">
        <v>6</v>
      </c>
      <c r="D3" t="s">
        <v>17</v>
      </c>
      <c r="E3" t="s">
        <v>45</v>
      </c>
      <c r="F3" t="s">
        <v>31</v>
      </c>
      <c r="G3" s="2">
        <v>2</v>
      </c>
      <c r="H3">
        <v>73</v>
      </c>
      <c r="I3">
        <v>0.44</v>
      </c>
      <c r="J3">
        <v>407</v>
      </c>
      <c r="K3">
        <v>8</v>
      </c>
      <c r="L3">
        <v>24</v>
      </c>
      <c r="M3">
        <v>34</v>
      </c>
      <c r="N3">
        <v>2428.36</v>
      </c>
      <c r="O3">
        <v>43.5</v>
      </c>
      <c r="P3">
        <v>7836.15</v>
      </c>
    </row>
    <row r="4" spans="1:17" x14ac:dyDescent="0.3">
      <c r="A4" t="s">
        <v>14</v>
      </c>
      <c r="B4" t="s">
        <v>32</v>
      </c>
      <c r="C4" t="s">
        <v>6</v>
      </c>
      <c r="D4" t="s">
        <v>17</v>
      </c>
      <c r="E4" t="s">
        <v>45</v>
      </c>
      <c r="F4" t="s">
        <v>31</v>
      </c>
      <c r="G4" s="2">
        <v>2</v>
      </c>
      <c r="H4">
        <v>73</v>
      </c>
      <c r="I4">
        <v>0.65</v>
      </c>
      <c r="J4">
        <v>362</v>
      </c>
      <c r="K4">
        <v>6</v>
      </c>
      <c r="L4">
        <v>18</v>
      </c>
      <c r="M4">
        <v>25</v>
      </c>
      <c r="N4">
        <v>2481.2600000000002</v>
      </c>
      <c r="O4">
        <v>41.4</v>
      </c>
      <c r="P4">
        <v>7688.56</v>
      </c>
    </row>
    <row r="5" spans="1:17" x14ac:dyDescent="0.3">
      <c r="A5" t="s">
        <v>15</v>
      </c>
      <c r="B5" t="s">
        <v>33</v>
      </c>
      <c r="C5" t="s">
        <v>6</v>
      </c>
      <c r="D5" t="s">
        <v>17</v>
      </c>
      <c r="E5" t="s">
        <v>45</v>
      </c>
      <c r="F5" t="s">
        <v>31</v>
      </c>
      <c r="G5" s="2">
        <v>0</v>
      </c>
      <c r="H5">
        <v>74</v>
      </c>
      <c r="I5">
        <v>0.7</v>
      </c>
      <c r="J5">
        <v>416</v>
      </c>
      <c r="K5">
        <v>7</v>
      </c>
      <c r="L5">
        <v>14</v>
      </c>
      <c r="M5">
        <v>27</v>
      </c>
      <c r="N5">
        <v>2296.5100000000002</v>
      </c>
      <c r="O5">
        <v>36</v>
      </c>
      <c r="P5">
        <v>7941.94</v>
      </c>
    </row>
    <row r="6" spans="1:17" x14ac:dyDescent="0.3">
      <c r="A6" t="s">
        <v>7</v>
      </c>
      <c r="B6" t="s">
        <v>34</v>
      </c>
      <c r="C6" t="s">
        <v>6</v>
      </c>
      <c r="D6" t="s">
        <v>17</v>
      </c>
      <c r="E6" t="s">
        <v>45</v>
      </c>
      <c r="F6" t="s">
        <v>35</v>
      </c>
      <c r="G6" s="2">
        <v>1</v>
      </c>
      <c r="H6">
        <v>75</v>
      </c>
      <c r="I6">
        <v>0.64</v>
      </c>
      <c r="J6">
        <v>342</v>
      </c>
      <c r="K6">
        <v>7</v>
      </c>
      <c r="L6">
        <v>19</v>
      </c>
      <c r="M6">
        <v>27</v>
      </c>
      <c r="N6">
        <v>2410.84</v>
      </c>
      <c r="O6">
        <v>42.8</v>
      </c>
      <c r="P6">
        <v>8233.57</v>
      </c>
    </row>
    <row r="7" spans="1:17" x14ac:dyDescent="0.3">
      <c r="A7" t="s">
        <v>13</v>
      </c>
      <c r="B7" t="s">
        <v>36</v>
      </c>
      <c r="C7" t="s">
        <v>6</v>
      </c>
      <c r="D7" t="s">
        <v>17</v>
      </c>
      <c r="E7" t="s">
        <v>45</v>
      </c>
      <c r="F7" t="s">
        <v>29</v>
      </c>
      <c r="G7" s="2">
        <v>1</v>
      </c>
      <c r="H7">
        <v>64</v>
      </c>
      <c r="I7">
        <v>0.92</v>
      </c>
      <c r="J7">
        <v>411</v>
      </c>
      <c r="K7">
        <v>6</v>
      </c>
      <c r="L7">
        <v>13</v>
      </c>
      <c r="M7">
        <v>19</v>
      </c>
      <c r="N7">
        <v>1641.23</v>
      </c>
      <c r="O7">
        <v>40.299999999999997</v>
      </c>
      <c r="P7">
        <v>6266.15</v>
      </c>
    </row>
    <row r="8" spans="1:17" x14ac:dyDescent="0.3">
      <c r="A8" t="s">
        <v>15</v>
      </c>
      <c r="B8" t="s">
        <v>37</v>
      </c>
      <c r="C8" t="s">
        <v>6</v>
      </c>
      <c r="D8" t="s">
        <v>17</v>
      </c>
      <c r="E8" t="s">
        <v>45</v>
      </c>
      <c r="F8" t="s">
        <v>31</v>
      </c>
      <c r="G8" s="2">
        <v>0</v>
      </c>
      <c r="H8">
        <v>74</v>
      </c>
      <c r="I8">
        <v>0.84</v>
      </c>
      <c r="J8">
        <v>337</v>
      </c>
      <c r="K8">
        <v>11</v>
      </c>
      <c r="L8">
        <v>40</v>
      </c>
      <c r="M8">
        <v>56</v>
      </c>
      <c r="N8">
        <v>4254.8500000000004</v>
      </c>
      <c r="O8">
        <v>38.9</v>
      </c>
      <c r="P8">
        <v>15820.53</v>
      </c>
    </row>
    <row r="9" spans="1:17" x14ac:dyDescent="0.3">
      <c r="A9" t="s">
        <v>16</v>
      </c>
      <c r="B9" t="s">
        <v>38</v>
      </c>
      <c r="C9" t="s">
        <v>6</v>
      </c>
      <c r="D9" t="s">
        <v>17</v>
      </c>
      <c r="E9" t="s">
        <v>45</v>
      </c>
      <c r="F9" t="s">
        <v>31</v>
      </c>
      <c r="G9" s="2">
        <v>11</v>
      </c>
      <c r="H9">
        <v>77</v>
      </c>
      <c r="I9">
        <v>1.02</v>
      </c>
      <c r="J9">
        <v>443</v>
      </c>
      <c r="K9">
        <v>9</v>
      </c>
      <c r="L9">
        <v>34</v>
      </c>
      <c r="M9">
        <v>44</v>
      </c>
      <c r="N9">
        <v>3428.22</v>
      </c>
      <c r="O9">
        <v>40.5</v>
      </c>
      <c r="P9">
        <v>13974.1</v>
      </c>
    </row>
    <row r="10" spans="1:17" x14ac:dyDescent="0.3">
      <c r="A10" t="s">
        <v>16</v>
      </c>
      <c r="B10" t="s">
        <v>39</v>
      </c>
      <c r="C10" t="s">
        <v>6</v>
      </c>
      <c r="D10" t="s">
        <v>17</v>
      </c>
      <c r="E10" t="s">
        <v>45</v>
      </c>
      <c r="F10" t="s">
        <v>31</v>
      </c>
      <c r="G10" s="2">
        <v>11</v>
      </c>
      <c r="H10">
        <v>77</v>
      </c>
      <c r="I10">
        <v>0.97</v>
      </c>
      <c r="J10">
        <v>320</v>
      </c>
      <c r="K10">
        <v>4</v>
      </c>
      <c r="L10">
        <v>26</v>
      </c>
      <c r="M10">
        <v>30</v>
      </c>
      <c r="N10">
        <v>3656.2</v>
      </c>
      <c r="O10">
        <v>40.200000000000003</v>
      </c>
      <c r="P10">
        <v>12863.12</v>
      </c>
    </row>
    <row r="11" spans="1:17" x14ac:dyDescent="0.3">
      <c r="A11" t="s">
        <v>5</v>
      </c>
      <c r="B11" t="s">
        <v>40</v>
      </c>
      <c r="C11" t="s">
        <v>6</v>
      </c>
      <c r="D11" t="s">
        <v>17</v>
      </c>
      <c r="E11" t="s">
        <v>45</v>
      </c>
      <c r="F11" t="s">
        <v>41</v>
      </c>
      <c r="G11" s="2" t="s">
        <v>42</v>
      </c>
      <c r="H11">
        <v>83</v>
      </c>
      <c r="I11">
        <v>0.84</v>
      </c>
      <c r="J11">
        <v>451</v>
      </c>
      <c r="K11">
        <v>8</v>
      </c>
      <c r="L11">
        <v>31</v>
      </c>
      <c r="M11">
        <v>39</v>
      </c>
      <c r="N11">
        <v>2925.88</v>
      </c>
      <c r="O11">
        <v>43.5</v>
      </c>
      <c r="P11">
        <v>10374.51</v>
      </c>
    </row>
    <row r="15" spans="1:17" x14ac:dyDescent="0.3">
      <c r="I15" t="s">
        <v>43</v>
      </c>
      <c r="J15">
        <f t="shared" ref="J15:P15" si="0">AVERAGE(J2:J6)</f>
        <v>398.2</v>
      </c>
      <c r="K15">
        <f t="shared" si="0"/>
        <v>7.6</v>
      </c>
      <c r="L15">
        <f t="shared" si="0"/>
        <v>18.399999999999999</v>
      </c>
      <c r="M15">
        <f t="shared" si="0"/>
        <v>28.6</v>
      </c>
      <c r="N15">
        <f t="shared" si="0"/>
        <v>2304.8480000000004</v>
      </c>
      <c r="O15">
        <f t="shared" si="0"/>
        <v>39.200000000000003</v>
      </c>
      <c r="P15">
        <f t="shared" si="0"/>
        <v>7483.7640000000001</v>
      </c>
    </row>
    <row r="16" spans="1:17" x14ac:dyDescent="0.3">
      <c r="I16" t="s">
        <v>8</v>
      </c>
      <c r="J16">
        <f t="shared" ref="J16:P16" si="1">_xlfn.STDEV.S(J2:J6)</f>
        <v>47.939545262757882</v>
      </c>
      <c r="K16">
        <f t="shared" si="1"/>
        <v>1.5165750888103091</v>
      </c>
      <c r="L16">
        <f t="shared" si="1"/>
        <v>3.6469165057620954</v>
      </c>
      <c r="M16">
        <f t="shared" si="1"/>
        <v>3.50713558335003</v>
      </c>
      <c r="N16">
        <f t="shared" si="1"/>
        <v>232.24367606029671</v>
      </c>
      <c r="O16">
        <f t="shared" si="1"/>
        <v>4.8512884886388772</v>
      </c>
      <c r="P16">
        <f t="shared" si="1"/>
        <v>1006.7342655984258</v>
      </c>
    </row>
    <row r="17" spans="9:16" x14ac:dyDescent="0.3">
      <c r="I17" t="s">
        <v>9</v>
      </c>
      <c r="J17">
        <f t="shared" ref="J17:P17" si="2">J16/SQRT(5)</f>
        <v>21.439216403590926</v>
      </c>
      <c r="K17">
        <f t="shared" si="2"/>
        <v>0.67823299831252637</v>
      </c>
      <c r="L17">
        <f t="shared" si="2"/>
        <v>1.6309506430300096</v>
      </c>
      <c r="M17">
        <f t="shared" si="2"/>
        <v>1.5684387141358092</v>
      </c>
      <c r="N17">
        <f t="shared" si="2"/>
        <v>103.86252940305279</v>
      </c>
      <c r="O17">
        <f t="shared" si="2"/>
        <v>2.1695621678117489</v>
      </c>
      <c r="P17">
        <f t="shared" si="2"/>
        <v>450.2252506312816</v>
      </c>
    </row>
    <row r="20" spans="9:16" x14ac:dyDescent="0.3">
      <c r="I20" t="s">
        <v>44</v>
      </c>
      <c r="J20">
        <f t="shared" ref="J20:P20" si="3">AVERAGE(J7:J11)</f>
        <v>392.4</v>
      </c>
      <c r="K20">
        <f t="shared" si="3"/>
        <v>7.6</v>
      </c>
      <c r="L20">
        <f t="shared" si="3"/>
        <v>28.8</v>
      </c>
      <c r="M20">
        <f t="shared" si="3"/>
        <v>37.6</v>
      </c>
      <c r="N20">
        <f t="shared" si="3"/>
        <v>3181.2760000000003</v>
      </c>
      <c r="O20">
        <f t="shared" si="3"/>
        <v>40.679999999999993</v>
      </c>
      <c r="P20">
        <f t="shared" si="3"/>
        <v>11859.682000000001</v>
      </c>
    </row>
    <row r="21" spans="9:16" x14ac:dyDescent="0.3">
      <c r="I21" t="s">
        <v>8</v>
      </c>
      <c r="J21">
        <f t="shared" ref="J21:P21" si="4">_xlfn.STDEV.S(J7:J11)</f>
        <v>60.521070710951477</v>
      </c>
      <c r="K21">
        <f t="shared" si="4"/>
        <v>2.7018512172212588</v>
      </c>
      <c r="L21">
        <f t="shared" si="4"/>
        <v>10.183319694480776</v>
      </c>
      <c r="M21">
        <f t="shared" si="4"/>
        <v>14.010710188994702</v>
      </c>
      <c r="N21">
        <f t="shared" si="4"/>
        <v>984.38611293028646</v>
      </c>
      <c r="O21">
        <f t="shared" si="4"/>
        <v>1.6976454282328808</v>
      </c>
      <c r="P21">
        <f t="shared" si="4"/>
        <v>3696.5965523126838</v>
      </c>
    </row>
    <row r="22" spans="9:16" x14ac:dyDescent="0.3">
      <c r="I22" t="s">
        <v>9</v>
      </c>
      <c r="J22">
        <f t="shared" ref="J22:P22" si="5">J21/SQRT(5)</f>
        <v>27.065845636151803</v>
      </c>
      <c r="K22">
        <f t="shared" si="5"/>
        <v>1.2083045973594571</v>
      </c>
      <c r="L22">
        <f t="shared" si="5"/>
        <v>4.5541190146942805</v>
      </c>
      <c r="M22">
        <f t="shared" si="5"/>
        <v>6.2657800791282154</v>
      </c>
      <c r="N22">
        <f t="shared" si="5"/>
        <v>440.23085292378101</v>
      </c>
      <c r="O22">
        <f t="shared" si="5"/>
        <v>0.75921011584409237</v>
      </c>
      <c r="P22">
        <f t="shared" si="5"/>
        <v>1653.1682352725036</v>
      </c>
    </row>
    <row r="24" spans="9:16" x14ac:dyDescent="0.3">
      <c r="I24" t="s">
        <v>10</v>
      </c>
    </row>
    <row r="25" spans="9:16" x14ac:dyDescent="0.3">
      <c r="I25" t="s">
        <v>11</v>
      </c>
      <c r="J25" s="3">
        <v>3.5000000000000003E-2</v>
      </c>
      <c r="K25" s="3">
        <v>1E-3</v>
      </c>
      <c r="L25" s="3">
        <v>5.7779999999999996</v>
      </c>
      <c r="M25" s="3">
        <v>2.427</v>
      </c>
      <c r="N25" s="3">
        <v>4.9329999999999998</v>
      </c>
      <c r="O25" s="3">
        <v>7.4729999999999999</v>
      </c>
      <c r="P25" s="3">
        <v>9.2629999999999999</v>
      </c>
    </row>
    <row r="26" spans="9:16" x14ac:dyDescent="0.3">
      <c r="I26" t="s">
        <v>12</v>
      </c>
      <c r="J26">
        <v>0.85599999999999998</v>
      </c>
      <c r="K26" s="3">
        <v>1</v>
      </c>
      <c r="L26" s="5" t="s">
        <v>47</v>
      </c>
      <c r="M26">
        <v>0.158</v>
      </c>
      <c r="N26" s="3">
        <v>5.7000000000000002E-2</v>
      </c>
      <c r="O26">
        <v>5.2999999999999999E-2</v>
      </c>
      <c r="P26" s="5" t="s">
        <v>46</v>
      </c>
    </row>
  </sheetData>
  <phoneticPr fontId="1" type="noConversion"/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Morp. ctrl BC short vs BC broad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2025-07-12T13:41:12Z</dcterms:modified>
</cp:coreProperties>
</file>