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8_{CD883F16-394D-459C-9E69-F80286E2F66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orp. cHet BC short vs BC broad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6" i="13" l="1"/>
  <c r="P22" i="13"/>
  <c r="P23" i="13" s="1"/>
  <c r="O22" i="13"/>
  <c r="O23" i="13" s="1"/>
  <c r="N22" i="13"/>
  <c r="N23" i="13" s="1"/>
  <c r="M22" i="13"/>
  <c r="M23" i="13" s="1"/>
  <c r="L22" i="13"/>
  <c r="L23" i="13" s="1"/>
  <c r="K22" i="13"/>
  <c r="K23" i="13" s="1"/>
  <c r="J22" i="13"/>
  <c r="J23" i="13" s="1"/>
  <c r="P21" i="13"/>
  <c r="O21" i="13"/>
  <c r="N21" i="13"/>
  <c r="M21" i="13"/>
  <c r="L21" i="13"/>
  <c r="K21" i="13"/>
  <c r="J21" i="13"/>
  <c r="P17" i="13"/>
  <c r="P18" i="13" s="1"/>
  <c r="O17" i="13"/>
  <c r="O18" i="13" s="1"/>
  <c r="N17" i="13"/>
  <c r="N18" i="13" s="1"/>
  <c r="M17" i="13"/>
  <c r="M18" i="13" s="1"/>
  <c r="L17" i="13"/>
  <c r="L18" i="13" s="1"/>
  <c r="K17" i="13"/>
  <c r="K18" i="13" s="1"/>
  <c r="J17" i="13"/>
  <c r="J18" i="13" s="1"/>
  <c r="P16" i="13"/>
  <c r="O16" i="13"/>
  <c r="N16" i="13"/>
  <c r="M16" i="13"/>
  <c r="L16" i="13"/>
  <c r="K16" i="13"/>
</calcChain>
</file>

<file path=xl/sharedStrings.xml><?xml version="1.0" encoding="utf-8"?>
<sst xmlns="http://schemas.openxmlformats.org/spreadsheetml/2006/main" count="98" uniqueCount="50">
  <si>
    <t>Mouse line</t>
  </si>
  <si>
    <t>Genotype</t>
  </si>
  <si>
    <t>Sex</t>
  </si>
  <si>
    <t>DOB</t>
  </si>
  <si>
    <t>Age</t>
  </si>
  <si>
    <t>Tg(Nkx2.1-Cre);Syngap1flox/+</t>
  </si>
  <si>
    <t>Animal 11</t>
  </si>
  <si>
    <t>Animal 12</t>
  </si>
  <si>
    <t>Animal 13</t>
  </si>
  <si>
    <t>cHet</t>
  </si>
  <si>
    <t>SD</t>
  </si>
  <si>
    <t>SE</t>
  </si>
  <si>
    <t>LMM</t>
  </si>
  <si>
    <t>F value</t>
  </si>
  <si>
    <t>Animal 7</t>
  </si>
  <si>
    <t>Animal 8</t>
  </si>
  <si>
    <t>Animal 9</t>
  </si>
  <si>
    <t>Animal 10</t>
  </si>
  <si>
    <t>Cell ID</t>
  </si>
  <si>
    <t>ID</t>
  </si>
  <si>
    <t>AP duration</t>
  </si>
  <si>
    <t>Distance from Pia</t>
  </si>
  <si>
    <t>Dends number</t>
  </si>
  <si>
    <t>Bifurcations</t>
  </si>
  <si>
    <t>Terminals</t>
  </si>
  <si>
    <t>Total Dend lenght</t>
  </si>
  <si>
    <t xml:space="preserve">Perimeter Soma Leica </t>
  </si>
  <si>
    <t>Surface area occupied by dends.</t>
  </si>
  <si>
    <t>06.06.22</t>
  </si>
  <si>
    <t>p Value</t>
  </si>
  <si>
    <t>AVG short</t>
  </si>
  <si>
    <t>AVG broad</t>
  </si>
  <si>
    <t>M</t>
  </si>
  <si>
    <t>230822RF1</t>
  </si>
  <si>
    <t>230822RF3</t>
  </si>
  <si>
    <t>230822RF4b</t>
  </si>
  <si>
    <t>250822RF2</t>
  </si>
  <si>
    <t>290822RF5</t>
  </si>
  <si>
    <t>290822RF6b</t>
  </si>
  <si>
    <t>230822RF5</t>
  </si>
  <si>
    <t>080722RF2c</t>
  </si>
  <si>
    <t>28.04.22</t>
  </si>
  <si>
    <t>150722RF4</t>
  </si>
  <si>
    <t>03.05.22</t>
  </si>
  <si>
    <t>150722RF6</t>
  </si>
  <si>
    <t>250722RF4</t>
  </si>
  <si>
    <t>20.05.22</t>
  </si>
  <si>
    <t>270722RF1</t>
  </si>
  <si>
    <t>*0.032</t>
  </si>
  <si>
    <t>*0.04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</si>
</sst>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00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166" fontId="0" fillId="0" borderId="0" xfId="0" applyNumberFormat="1"/>
    <xf numFmtId="3" fontId="0" fillId="0" borderId="0" xfId="0" applyNumberFormat="1"/>
    <xf numFmtId="0" fontId="2" fillId="0" borderId="0" xfId="0" applyFont="1"/>
    <xf numFmtId="0" fontId="0" fillId="0" borderId="0" xfId="0" applyAlignment="1">
      <alignment horizontal="right"/>
    </xf>
    <xf numFmtId="0" fontId="0" fillId="3" borderId="0" xfId="0" applyFill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00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DF8CD-8DDC-4897-8156-2CD0E9FC10FA}">
  <dimension ref="A1:AD53"/>
  <sheetViews>
    <sheetView tabSelected="1" topLeftCell="A16" workbookViewId="0">
      <selection activeCell="J26" sqref="J26:P26"/>
    </sheetView>
  </sheetViews>
  <sheetFormatPr defaultRowHeight="14.4" x14ac:dyDescent="0.3"/>
  <cols>
    <col min="2" max="2" width="10.88671875" customWidth="1"/>
    <col min="3" max="3" width="25.88671875" customWidth="1"/>
    <col min="4" max="5" width="10.6640625" customWidth="1"/>
    <col min="6" max="8" width="8.88671875" customWidth="1"/>
    <col min="9" max="9" width="10.6640625" customWidth="1"/>
    <col min="10" max="10" width="16.44140625" customWidth="1"/>
    <col min="11" max="11" width="14.5546875" customWidth="1"/>
    <col min="12" max="12" width="13.33203125" customWidth="1"/>
    <col min="13" max="13" width="15.33203125" customWidth="1"/>
    <col min="14" max="14" width="15.77734375" customWidth="1"/>
    <col min="15" max="15" width="18.88671875" customWidth="1"/>
    <col min="16" max="16" width="27.77734375" customWidth="1"/>
  </cols>
  <sheetData>
    <row r="1" spans="1:16" x14ac:dyDescent="0.3">
      <c r="B1" s="4" t="s">
        <v>18</v>
      </c>
      <c r="C1" s="4" t="s">
        <v>0</v>
      </c>
      <c r="D1" s="4" t="s">
        <v>1</v>
      </c>
      <c r="E1" s="4" t="s">
        <v>2</v>
      </c>
      <c r="F1" s="4" t="s">
        <v>3</v>
      </c>
      <c r="G1" s="4" t="s">
        <v>19</v>
      </c>
      <c r="H1" s="4" t="s">
        <v>4</v>
      </c>
      <c r="I1" s="4" t="s">
        <v>20</v>
      </c>
      <c r="J1" s="4" t="s">
        <v>21</v>
      </c>
      <c r="K1" s="4" t="s">
        <v>22</v>
      </c>
      <c r="L1" s="4" t="s">
        <v>23</v>
      </c>
      <c r="M1" s="4" t="s">
        <v>24</v>
      </c>
      <c r="N1" s="4" t="s">
        <v>25</v>
      </c>
      <c r="O1" s="4" t="s">
        <v>26</v>
      </c>
      <c r="P1" s="4" t="s">
        <v>27</v>
      </c>
    </row>
    <row r="2" spans="1:16" s="1" customFormat="1" x14ac:dyDescent="0.3">
      <c r="A2" s="1" t="s">
        <v>14</v>
      </c>
      <c r="B2" s="1" t="s">
        <v>33</v>
      </c>
      <c r="C2" s="1" t="s">
        <v>5</v>
      </c>
      <c r="D2" s="1" t="s">
        <v>9</v>
      </c>
      <c r="E2" s="1" t="s">
        <v>32</v>
      </c>
      <c r="F2" s="1" t="s">
        <v>28</v>
      </c>
      <c r="G2" s="1">
        <v>12</v>
      </c>
      <c r="H2" s="1">
        <v>78</v>
      </c>
      <c r="I2" s="1">
        <v>0.82</v>
      </c>
      <c r="J2" s="1">
        <v>355</v>
      </c>
      <c r="K2" s="1">
        <v>9</v>
      </c>
      <c r="L2" s="1">
        <v>28</v>
      </c>
      <c r="M2" s="1">
        <v>37</v>
      </c>
      <c r="N2" s="1">
        <v>2553.54</v>
      </c>
      <c r="O2" s="1">
        <v>39.6</v>
      </c>
      <c r="P2" s="1">
        <v>10805.73</v>
      </c>
    </row>
    <row r="3" spans="1:16" s="1" customFormat="1" x14ac:dyDescent="0.3">
      <c r="A3" s="1" t="s">
        <v>14</v>
      </c>
      <c r="B3" s="1" t="s">
        <v>34</v>
      </c>
      <c r="C3" s="1" t="s">
        <v>5</v>
      </c>
      <c r="D3" s="1" t="s">
        <v>9</v>
      </c>
      <c r="E3" s="1" t="s">
        <v>32</v>
      </c>
      <c r="F3" s="1" t="s">
        <v>28</v>
      </c>
      <c r="G3" s="1">
        <v>12</v>
      </c>
      <c r="H3" s="1">
        <v>78</v>
      </c>
      <c r="I3" s="1">
        <v>1.05</v>
      </c>
      <c r="J3" s="1">
        <v>345</v>
      </c>
      <c r="K3" s="1">
        <v>9</v>
      </c>
      <c r="L3" s="1">
        <v>27</v>
      </c>
      <c r="M3" s="1">
        <v>37</v>
      </c>
      <c r="N3" s="1">
        <v>3161.46</v>
      </c>
      <c r="O3" s="1">
        <v>36.6</v>
      </c>
      <c r="P3" s="1">
        <v>11473.51</v>
      </c>
    </row>
    <row r="4" spans="1:16" s="1" customFormat="1" x14ac:dyDescent="0.3">
      <c r="A4" s="1" t="s">
        <v>14</v>
      </c>
      <c r="B4" s="1" t="s">
        <v>35</v>
      </c>
      <c r="C4" s="1" t="s">
        <v>5</v>
      </c>
      <c r="D4" s="1" t="s">
        <v>9</v>
      </c>
      <c r="E4" s="1" t="s">
        <v>32</v>
      </c>
      <c r="F4" s="1" t="s">
        <v>28</v>
      </c>
      <c r="G4" s="1">
        <v>12</v>
      </c>
      <c r="H4" s="1">
        <v>78</v>
      </c>
      <c r="I4" s="1">
        <v>0.92</v>
      </c>
      <c r="J4" s="1">
        <v>377</v>
      </c>
      <c r="K4" s="1">
        <v>6</v>
      </c>
      <c r="L4" s="1">
        <v>47</v>
      </c>
      <c r="M4" s="1">
        <v>53</v>
      </c>
      <c r="N4" s="1">
        <v>3554.92</v>
      </c>
      <c r="O4" s="1">
        <v>39.200000000000003</v>
      </c>
      <c r="P4" s="1">
        <v>13946.79</v>
      </c>
    </row>
    <row r="5" spans="1:16" s="1" customFormat="1" x14ac:dyDescent="0.3">
      <c r="A5" s="1" t="s">
        <v>17</v>
      </c>
      <c r="B5" s="1" t="s">
        <v>36</v>
      </c>
      <c r="C5" s="1" t="s">
        <v>5</v>
      </c>
      <c r="D5" s="1" t="s">
        <v>9</v>
      </c>
      <c r="E5" s="1" t="s">
        <v>32</v>
      </c>
      <c r="F5" s="1" t="s">
        <v>28</v>
      </c>
      <c r="G5" s="1">
        <v>10</v>
      </c>
      <c r="H5" s="1">
        <v>80</v>
      </c>
      <c r="I5" s="1">
        <v>0.79</v>
      </c>
      <c r="J5" s="1">
        <v>460</v>
      </c>
      <c r="K5" s="1">
        <v>5</v>
      </c>
      <c r="L5" s="1">
        <v>32</v>
      </c>
      <c r="M5" s="1">
        <v>37</v>
      </c>
      <c r="N5" s="1">
        <v>2535.34</v>
      </c>
      <c r="O5" s="1">
        <v>37.200000000000003</v>
      </c>
      <c r="P5" s="1">
        <v>6797.09</v>
      </c>
    </row>
    <row r="6" spans="1:16" s="1" customFormat="1" x14ac:dyDescent="0.3">
      <c r="A6" s="1" t="s">
        <v>6</v>
      </c>
      <c r="B6" s="1" t="s">
        <v>37</v>
      </c>
      <c r="C6" s="1" t="s">
        <v>5</v>
      </c>
      <c r="D6" s="1" t="s">
        <v>9</v>
      </c>
      <c r="E6" s="1" t="s">
        <v>32</v>
      </c>
      <c r="F6" s="1" t="s">
        <v>28</v>
      </c>
      <c r="G6" s="1">
        <v>1</v>
      </c>
      <c r="H6" s="1">
        <v>84</v>
      </c>
      <c r="I6" s="1">
        <v>0.9</v>
      </c>
      <c r="J6" s="1">
        <v>410</v>
      </c>
      <c r="K6" s="1">
        <v>6</v>
      </c>
      <c r="L6" s="1">
        <v>35</v>
      </c>
      <c r="M6" s="1">
        <v>42</v>
      </c>
      <c r="N6" s="1">
        <v>4073.84</v>
      </c>
      <c r="O6" s="1">
        <v>40.799999999999997</v>
      </c>
      <c r="P6" s="1">
        <v>15393.42</v>
      </c>
    </row>
    <row r="7" spans="1:16" s="1" customFormat="1" x14ac:dyDescent="0.3">
      <c r="A7" s="1" t="s">
        <v>6</v>
      </c>
      <c r="B7" s="1" t="s">
        <v>38</v>
      </c>
      <c r="C7" s="1" t="s">
        <v>5</v>
      </c>
      <c r="D7" s="1" t="s">
        <v>9</v>
      </c>
      <c r="E7" s="1" t="s">
        <v>32</v>
      </c>
      <c r="F7" s="1" t="s">
        <v>28</v>
      </c>
      <c r="G7" s="1">
        <v>1</v>
      </c>
      <c r="H7" s="1">
        <v>84</v>
      </c>
      <c r="I7" s="1">
        <v>0.91</v>
      </c>
      <c r="J7" s="1">
        <v>366</v>
      </c>
      <c r="K7" s="1">
        <v>7</v>
      </c>
      <c r="L7" s="1">
        <v>40</v>
      </c>
      <c r="M7" s="1">
        <v>48</v>
      </c>
      <c r="N7" s="1">
        <v>2992.97</v>
      </c>
      <c r="O7" s="1">
        <v>37.6</v>
      </c>
      <c r="P7" s="1">
        <v>9732.41</v>
      </c>
    </row>
    <row r="8" spans="1:16" s="1" customFormat="1" x14ac:dyDescent="0.3">
      <c r="A8" s="1" t="s">
        <v>7</v>
      </c>
      <c r="B8" s="1" t="s">
        <v>39</v>
      </c>
      <c r="C8" s="1" t="s">
        <v>5</v>
      </c>
      <c r="D8" s="1" t="s">
        <v>9</v>
      </c>
      <c r="E8" s="1" t="s">
        <v>32</v>
      </c>
      <c r="F8" s="1" t="s">
        <v>28</v>
      </c>
      <c r="G8" s="1">
        <v>12</v>
      </c>
      <c r="H8" s="1">
        <v>78</v>
      </c>
      <c r="I8" s="1">
        <v>0.59</v>
      </c>
      <c r="J8" s="1">
        <v>358</v>
      </c>
      <c r="K8" s="1">
        <v>4</v>
      </c>
      <c r="L8" s="1">
        <v>26</v>
      </c>
      <c r="M8" s="1">
        <v>30</v>
      </c>
      <c r="N8" s="1">
        <v>2670.96</v>
      </c>
      <c r="O8" s="1">
        <v>41.63</v>
      </c>
      <c r="P8" s="1">
        <v>10333.35</v>
      </c>
    </row>
    <row r="9" spans="1:16" s="1" customFormat="1" x14ac:dyDescent="0.3">
      <c r="A9" s="1" t="s">
        <v>15</v>
      </c>
      <c r="B9" s="1" t="s">
        <v>40</v>
      </c>
      <c r="C9" s="1" t="s">
        <v>5</v>
      </c>
      <c r="D9" s="1" t="s">
        <v>9</v>
      </c>
      <c r="E9" s="1" t="s">
        <v>32</v>
      </c>
      <c r="F9" s="1" t="s">
        <v>41</v>
      </c>
      <c r="G9" s="1">
        <v>1</v>
      </c>
      <c r="H9" s="1">
        <v>71</v>
      </c>
      <c r="I9" s="1">
        <v>0.37</v>
      </c>
      <c r="J9" s="1">
        <v>410</v>
      </c>
      <c r="K9" s="1">
        <v>6</v>
      </c>
      <c r="L9" s="1">
        <v>37</v>
      </c>
      <c r="M9" s="1">
        <v>44</v>
      </c>
      <c r="N9" s="1">
        <v>3122.99</v>
      </c>
      <c r="O9" s="1">
        <v>48.7</v>
      </c>
      <c r="P9" s="1">
        <v>13112.88</v>
      </c>
    </row>
    <row r="10" spans="1:16" s="1" customFormat="1" x14ac:dyDescent="0.3">
      <c r="A10" s="1" t="s">
        <v>16</v>
      </c>
      <c r="B10" s="1" t="s">
        <v>42</v>
      </c>
      <c r="C10" s="1" t="s">
        <v>5</v>
      </c>
      <c r="D10" s="1" t="s">
        <v>9</v>
      </c>
      <c r="E10" s="1" t="s">
        <v>32</v>
      </c>
      <c r="F10" s="1" t="s">
        <v>43</v>
      </c>
      <c r="G10" s="1">
        <v>3</v>
      </c>
      <c r="H10" s="1">
        <v>73</v>
      </c>
      <c r="I10" s="1">
        <v>0.39</v>
      </c>
      <c r="J10" s="1">
        <v>364</v>
      </c>
      <c r="K10" s="1">
        <v>5</v>
      </c>
      <c r="L10" s="1">
        <v>19</v>
      </c>
      <c r="M10" s="1">
        <v>24</v>
      </c>
      <c r="N10" s="1">
        <v>2713.65</v>
      </c>
      <c r="O10" s="1">
        <v>49.2</v>
      </c>
      <c r="P10" s="1">
        <v>13412.6</v>
      </c>
    </row>
    <row r="11" spans="1:16" s="1" customFormat="1" x14ac:dyDescent="0.3">
      <c r="A11" s="1" t="s">
        <v>16</v>
      </c>
      <c r="B11" s="1" t="s">
        <v>44</v>
      </c>
      <c r="C11" s="1" t="s">
        <v>5</v>
      </c>
      <c r="D11" s="1" t="s">
        <v>9</v>
      </c>
      <c r="E11" s="1" t="s">
        <v>32</v>
      </c>
      <c r="F11" s="1" t="s">
        <v>43</v>
      </c>
      <c r="G11" s="1">
        <v>3</v>
      </c>
      <c r="H11" s="1">
        <v>73</v>
      </c>
      <c r="I11" s="1">
        <v>0.46</v>
      </c>
      <c r="J11" s="1">
        <v>480</v>
      </c>
      <c r="K11" s="1">
        <v>6</v>
      </c>
      <c r="L11" s="1">
        <v>17</v>
      </c>
      <c r="M11" s="1">
        <v>23</v>
      </c>
      <c r="N11" s="1">
        <v>2460.54</v>
      </c>
      <c r="O11" s="1">
        <v>38.799999999999997</v>
      </c>
      <c r="P11" s="1">
        <v>11070.88</v>
      </c>
    </row>
    <row r="12" spans="1:16" s="1" customFormat="1" x14ac:dyDescent="0.3">
      <c r="A12" s="1" t="s">
        <v>8</v>
      </c>
      <c r="B12" s="1" t="s">
        <v>45</v>
      </c>
      <c r="C12" s="1" t="s">
        <v>5</v>
      </c>
      <c r="D12" s="1" t="s">
        <v>9</v>
      </c>
      <c r="E12" s="1" t="s">
        <v>32</v>
      </c>
      <c r="F12" s="1" t="s">
        <v>46</v>
      </c>
      <c r="G12" s="1">
        <v>2</v>
      </c>
      <c r="H12" s="1">
        <v>66</v>
      </c>
      <c r="I12" s="1">
        <v>0.57999999999999996</v>
      </c>
      <c r="J12" s="1">
        <v>407</v>
      </c>
      <c r="K12" s="1">
        <v>5</v>
      </c>
      <c r="L12" s="1">
        <v>25</v>
      </c>
      <c r="M12" s="1">
        <v>32</v>
      </c>
      <c r="N12" s="1">
        <v>2572.69</v>
      </c>
      <c r="O12" s="1">
        <v>40.1</v>
      </c>
      <c r="P12" s="1">
        <v>9599.7800000000007</v>
      </c>
    </row>
    <row r="13" spans="1:16" s="1" customFormat="1" x14ac:dyDescent="0.3">
      <c r="A13" s="1" t="s">
        <v>8</v>
      </c>
      <c r="B13" s="1" t="s">
        <v>47</v>
      </c>
      <c r="C13" s="1" t="s">
        <v>5</v>
      </c>
      <c r="D13" s="1" t="s">
        <v>9</v>
      </c>
      <c r="E13" s="1" t="s">
        <v>32</v>
      </c>
      <c r="F13" s="1" t="s">
        <v>46</v>
      </c>
      <c r="G13" s="1">
        <v>4</v>
      </c>
      <c r="H13" s="1">
        <v>68</v>
      </c>
      <c r="I13" s="1">
        <v>0.68</v>
      </c>
      <c r="J13" s="1">
        <v>371</v>
      </c>
      <c r="K13" s="1">
        <v>4</v>
      </c>
      <c r="L13" s="1">
        <v>37</v>
      </c>
      <c r="M13" s="1">
        <v>42</v>
      </c>
      <c r="N13" s="1">
        <v>2168.66</v>
      </c>
      <c r="O13" s="1">
        <v>30</v>
      </c>
      <c r="P13" s="1">
        <v>7655.42</v>
      </c>
    </row>
    <row r="16" spans="1:16" x14ac:dyDescent="0.3">
      <c r="I16" t="s">
        <v>31</v>
      </c>
      <c r="J16">
        <f>AVERAGE(J2:J7)</f>
        <v>385.5</v>
      </c>
      <c r="K16">
        <f t="shared" ref="K16:P16" si="0">AVERAGE(K2:K7)</f>
        <v>7</v>
      </c>
      <c r="L16">
        <f t="shared" si="0"/>
        <v>34.833333333333336</v>
      </c>
      <c r="M16">
        <f t="shared" si="0"/>
        <v>42.333333333333336</v>
      </c>
      <c r="N16">
        <f t="shared" si="0"/>
        <v>3145.3449999999998</v>
      </c>
      <c r="O16">
        <f t="shared" si="0"/>
        <v>38.500000000000007</v>
      </c>
      <c r="P16">
        <f t="shared" si="0"/>
        <v>11358.158333333333</v>
      </c>
    </row>
    <row r="17" spans="9:16" x14ac:dyDescent="0.3">
      <c r="I17" t="s">
        <v>10</v>
      </c>
      <c r="J17">
        <f t="shared" ref="J17:P17" si="1">_xlfn.STDEV.S(J2:J7)</f>
        <v>42.833398184127304</v>
      </c>
      <c r="K17">
        <f t="shared" si="1"/>
        <v>1.6733200530681511</v>
      </c>
      <c r="L17">
        <f t="shared" si="1"/>
        <v>7.6267074590983626</v>
      </c>
      <c r="M17">
        <f t="shared" si="1"/>
        <v>6.8019605016985203</v>
      </c>
      <c r="N17">
        <f t="shared" si="1"/>
        <v>595.93149565197598</v>
      </c>
      <c r="O17">
        <f t="shared" si="1"/>
        <v>1.6186414056238632</v>
      </c>
      <c r="P17">
        <f t="shared" si="1"/>
        <v>3057.7519742216955</v>
      </c>
    </row>
    <row r="18" spans="9:16" x14ac:dyDescent="0.3">
      <c r="I18" t="s">
        <v>11</v>
      </c>
      <c r="J18">
        <f t="shared" ref="J18:P18" si="2">J17/SQRT(6)</f>
        <v>17.486661583427907</v>
      </c>
      <c r="K18">
        <f t="shared" si="2"/>
        <v>0.68313005106397329</v>
      </c>
      <c r="L18">
        <f t="shared" si="2"/>
        <v>3.1135902820448993</v>
      </c>
      <c r="M18">
        <f t="shared" si="2"/>
        <v>2.7768887466211414</v>
      </c>
      <c r="N18">
        <f t="shared" si="2"/>
        <v>243.28801433349224</v>
      </c>
      <c r="O18">
        <f t="shared" si="2"/>
        <v>0.66080758671996642</v>
      </c>
      <c r="P18">
        <f t="shared" si="2"/>
        <v>1248.3220161385095</v>
      </c>
    </row>
    <row r="21" spans="9:16" x14ac:dyDescent="0.3">
      <c r="I21" t="s">
        <v>30</v>
      </c>
      <c r="J21">
        <f>AVERAGE(J8:J13)</f>
        <v>398.33333333333331</v>
      </c>
      <c r="K21">
        <f t="shared" ref="K21:P21" si="3">AVERAGE(K8:K13)</f>
        <v>5</v>
      </c>
      <c r="L21">
        <f t="shared" si="3"/>
        <v>26.833333333333332</v>
      </c>
      <c r="M21">
        <f t="shared" si="3"/>
        <v>32.5</v>
      </c>
      <c r="N21">
        <f t="shared" si="3"/>
        <v>2618.2483333333334</v>
      </c>
      <c r="O21">
        <f t="shared" si="3"/>
        <v>41.405000000000008</v>
      </c>
      <c r="P21">
        <f t="shared" si="3"/>
        <v>10864.151666666667</v>
      </c>
    </row>
    <row r="22" spans="9:16" x14ac:dyDescent="0.3">
      <c r="I22" t="s">
        <v>10</v>
      </c>
      <c r="J22">
        <f t="shared" ref="J22:P22" si="4">_xlfn.STDEV.S(J8:J13)</f>
        <v>45.680046701669148</v>
      </c>
      <c r="K22">
        <f t="shared" si="4"/>
        <v>0.89442719099991586</v>
      </c>
      <c r="L22">
        <f t="shared" si="4"/>
        <v>8.5887523346913781</v>
      </c>
      <c r="M22">
        <f t="shared" si="4"/>
        <v>8.8487287222515754</v>
      </c>
      <c r="N22">
        <f t="shared" si="4"/>
        <v>314.87181438907481</v>
      </c>
      <c r="O22">
        <f t="shared" si="4"/>
        <v>7.1076402553871025</v>
      </c>
      <c r="P22">
        <f t="shared" si="4"/>
        <v>2180.3875645436724</v>
      </c>
    </row>
    <row r="23" spans="9:16" x14ac:dyDescent="0.3">
      <c r="I23" t="s">
        <v>11</v>
      </c>
      <c r="J23">
        <f t="shared" ref="J23:P23" si="5">J22/SQRT(6)</f>
        <v>18.648800974265857</v>
      </c>
      <c r="K23">
        <f t="shared" si="5"/>
        <v>0.36514837167011077</v>
      </c>
      <c r="L23">
        <f t="shared" si="5"/>
        <v>3.5063434578552677</v>
      </c>
      <c r="M23">
        <f t="shared" si="5"/>
        <v>3.6124783736376891</v>
      </c>
      <c r="N23">
        <f t="shared" si="5"/>
        <v>128.54587993959458</v>
      </c>
      <c r="O23">
        <f t="shared" si="5"/>
        <v>2.9016819834939196</v>
      </c>
      <c r="P23">
        <f t="shared" si="5"/>
        <v>890.13949577362007</v>
      </c>
    </row>
    <row r="25" spans="9:16" x14ac:dyDescent="0.3">
      <c r="I25" t="s">
        <v>12</v>
      </c>
    </row>
    <row r="26" spans="9:16" x14ac:dyDescent="0.3">
      <c r="I26" t="s">
        <v>13</v>
      </c>
      <c r="J26" s="2">
        <v>0.30199999999999999</v>
      </c>
      <c r="K26" s="2">
        <v>7.9980000000000002</v>
      </c>
      <c r="L26" s="2">
        <v>3.4929999999999999</v>
      </c>
      <c r="M26" s="2">
        <v>5.5090000000000003</v>
      </c>
      <c r="N26" s="2">
        <v>4.4029999999999996</v>
      </c>
      <c r="O26" s="2">
        <v>1.143</v>
      </c>
      <c r="P26" s="2">
        <v>0.125</v>
      </c>
    </row>
    <row r="27" spans="9:16" x14ac:dyDescent="0.3">
      <c r="I27" t="s">
        <v>29</v>
      </c>
      <c r="J27">
        <v>0.59399999999999997</v>
      </c>
      <c r="K27" s="6" t="s">
        <v>48</v>
      </c>
      <c r="L27" s="5">
        <v>8.1000000000000003E-2</v>
      </c>
      <c r="M27" s="6" t="s">
        <v>49</v>
      </c>
      <c r="N27" s="2">
        <v>6.2E-2</v>
      </c>
      <c r="O27">
        <v>0.31</v>
      </c>
      <c r="P27">
        <v>0.73099999999999998</v>
      </c>
    </row>
    <row r="33" spans="11:13" x14ac:dyDescent="0.3">
      <c r="K33" s="3"/>
    </row>
    <row r="34" spans="11:13" x14ac:dyDescent="0.3">
      <c r="K34" s="3"/>
    </row>
    <row r="35" spans="11:13" x14ac:dyDescent="0.3">
      <c r="K35" s="3"/>
    </row>
    <row r="36" spans="11:13" x14ac:dyDescent="0.3">
      <c r="K36" s="3"/>
    </row>
    <row r="37" spans="11:13" x14ac:dyDescent="0.3">
      <c r="K37" s="3"/>
    </row>
    <row r="38" spans="11:13" x14ac:dyDescent="0.3">
      <c r="K38" s="3"/>
    </row>
    <row r="39" spans="11:13" x14ac:dyDescent="0.3">
      <c r="K39" s="3"/>
    </row>
    <row r="40" spans="11:13" x14ac:dyDescent="0.3">
      <c r="K40" s="3"/>
    </row>
    <row r="41" spans="11:13" x14ac:dyDescent="0.3">
      <c r="K41" s="3"/>
    </row>
    <row r="42" spans="11:13" x14ac:dyDescent="0.3">
      <c r="K42" s="3"/>
    </row>
    <row r="43" spans="11:13" x14ac:dyDescent="0.3">
      <c r="M43" s="3"/>
    </row>
    <row r="44" spans="11:13" x14ac:dyDescent="0.3">
      <c r="M44" s="3"/>
    </row>
    <row r="45" spans="11:13" x14ac:dyDescent="0.3">
      <c r="M45" s="3"/>
    </row>
    <row r="46" spans="11:13" x14ac:dyDescent="0.3">
      <c r="M46" s="3"/>
    </row>
    <row r="47" spans="11:13" x14ac:dyDescent="0.3">
      <c r="M47" s="3"/>
    </row>
    <row r="48" spans="11:13" x14ac:dyDescent="0.3">
      <c r="M48" s="3"/>
    </row>
    <row r="49" spans="13:13" x14ac:dyDescent="0.3">
      <c r="M49" s="3"/>
    </row>
    <row r="50" spans="13:13" x14ac:dyDescent="0.3">
      <c r="M50" s="3"/>
    </row>
    <row r="51" spans="13:13" x14ac:dyDescent="0.3">
      <c r="M51" s="3"/>
    </row>
    <row r="52" spans="13:13" x14ac:dyDescent="0.3">
      <c r="M52" s="3"/>
    </row>
    <row r="53" spans="13:13" x14ac:dyDescent="0.3">
      <c r="M53" s="3"/>
    </row>
  </sheetData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Morp. cHet BC short vs BC broad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2025-07-12T12:28:51Z</dcterms:modified>
</cp:coreProperties>
</file>