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8_{991F7BF5-3043-4324-9E67-14476BD745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rp. broad in control vs chet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9" i="13" l="1"/>
  <c r="O20" i="13" s="1"/>
  <c r="N19" i="13"/>
  <c r="N20" i="13" s="1"/>
  <c r="M19" i="13"/>
  <c r="M20" i="13" s="1"/>
  <c r="L19" i="13"/>
  <c r="L20" i="13" s="1"/>
  <c r="K19" i="13"/>
  <c r="K20" i="13" s="1"/>
  <c r="J19" i="13"/>
  <c r="J20" i="13" s="1"/>
  <c r="I19" i="13"/>
  <c r="I20" i="13" s="1"/>
  <c r="O18" i="13"/>
  <c r="N18" i="13"/>
  <c r="M18" i="13"/>
  <c r="L18" i="13"/>
  <c r="K18" i="13"/>
  <c r="J18" i="13"/>
  <c r="I18" i="13"/>
  <c r="O15" i="13"/>
  <c r="O16" i="13" s="1"/>
  <c r="N15" i="13"/>
  <c r="N16" i="13" s="1"/>
  <c r="M15" i="13"/>
  <c r="M16" i="13" s="1"/>
  <c r="L15" i="13"/>
  <c r="L16" i="13" s="1"/>
  <c r="K15" i="13"/>
  <c r="K16" i="13" s="1"/>
  <c r="J15" i="13"/>
  <c r="J16" i="13" s="1"/>
  <c r="I15" i="13"/>
  <c r="I16" i="13" s="1"/>
  <c r="O14" i="13"/>
  <c r="N14" i="13"/>
  <c r="M14" i="13"/>
  <c r="L14" i="13"/>
  <c r="K14" i="13"/>
  <c r="J14" i="13"/>
  <c r="I14" i="13"/>
</calcChain>
</file>

<file path=xl/sharedStrings.xml><?xml version="1.0" encoding="utf-8"?>
<sst xmlns="http://schemas.openxmlformats.org/spreadsheetml/2006/main" count="80" uniqueCount="47">
  <si>
    <t>Mouse line</t>
  </si>
  <si>
    <t>Genotype</t>
  </si>
  <si>
    <t>DOB</t>
  </si>
  <si>
    <t>Age</t>
  </si>
  <si>
    <t>Animal 5</t>
  </si>
  <si>
    <t>Tg(Nkx2.1-Cre);Syngap1flox/+</t>
  </si>
  <si>
    <t>Animal 11</t>
  </si>
  <si>
    <t>cHet</t>
  </si>
  <si>
    <t>LMM</t>
  </si>
  <si>
    <t>F value</t>
  </si>
  <si>
    <t>Animal 1</t>
  </si>
  <si>
    <t>Animal 3</t>
  </si>
  <si>
    <t>Animal 4</t>
  </si>
  <si>
    <t>Animal 7</t>
  </si>
  <si>
    <t>Animal 10</t>
  </si>
  <si>
    <t>sd</t>
  </si>
  <si>
    <t>se</t>
  </si>
  <si>
    <t>control</t>
  </si>
  <si>
    <t>Cell ID</t>
  </si>
  <si>
    <t>ID</t>
  </si>
  <si>
    <t>AP duration</t>
  </si>
  <si>
    <t>Distance from Pia</t>
  </si>
  <si>
    <t>Dends number</t>
  </si>
  <si>
    <t>Bifurcations</t>
  </si>
  <si>
    <t>Terminals</t>
  </si>
  <si>
    <t>Total Dend lenght</t>
  </si>
  <si>
    <t xml:space="preserve">Perimeter Soma Leica </t>
  </si>
  <si>
    <t>Surface area occupied by dends.</t>
  </si>
  <si>
    <t>30.05.22</t>
  </si>
  <si>
    <t>06.06.22</t>
  </si>
  <si>
    <t>020822RF3</t>
  </si>
  <si>
    <t>190822RF4a</t>
  </si>
  <si>
    <t>220822RF1</t>
  </si>
  <si>
    <t>220822RF2</t>
  </si>
  <si>
    <t>220922RF2</t>
  </si>
  <si>
    <t>01.07.22</t>
  </si>
  <si>
    <t>N571</t>
  </si>
  <si>
    <t>avg ctrl</t>
  </si>
  <si>
    <t>avg cHet</t>
  </si>
  <si>
    <t>p Value</t>
  </si>
  <si>
    <t>230822RF1</t>
  </si>
  <si>
    <t>230822RF3</t>
  </si>
  <si>
    <t>230822RF4b</t>
  </si>
  <si>
    <t>250822RF2</t>
  </si>
  <si>
    <t>290822RF5</t>
  </si>
  <si>
    <t>290822RF6b</t>
  </si>
  <si>
    <t>*0.04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</si>
</sst>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166" fontId="0" fillId="0" borderId="0" xfId="0" applyNumberFormat="1"/>
    <xf numFmtId="3" fontId="0" fillId="0" borderId="0" xfId="0" applyNumberFormat="1"/>
    <xf numFmtId="0" fontId="2" fillId="0" borderId="0" xfId="0" applyFont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2" fillId="0" borderId="0" xfId="0" applyFont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00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DF8CD-8DDC-4897-8156-2CD0E9FC10FA}">
  <dimension ref="A1:AI50"/>
  <sheetViews>
    <sheetView tabSelected="1" workbookViewId="0">
      <selection activeCell="A7" sqref="A7:XFD12"/>
    </sheetView>
  </sheetViews>
  <sheetFormatPr defaultRowHeight="14.4" x14ac:dyDescent="0.3"/>
  <cols>
    <col min="2" max="2" width="10.88671875" customWidth="1"/>
    <col min="3" max="3" width="25.77734375" customWidth="1"/>
    <col min="4" max="4" width="10.6640625" customWidth="1"/>
    <col min="5" max="5" width="8.88671875" customWidth="1"/>
    <col min="6" max="6" width="8.88671875" style="5" customWidth="1"/>
    <col min="7" max="7" width="8.88671875" customWidth="1"/>
    <col min="8" max="8" width="10.6640625" customWidth="1"/>
    <col min="9" max="9" width="18.44140625" customWidth="1"/>
    <col min="10" max="10" width="13.6640625" customWidth="1"/>
    <col min="11" max="11" width="11.21875" customWidth="1"/>
    <col min="12" max="12" width="8.88671875" customWidth="1"/>
    <col min="13" max="13" width="16" customWidth="1"/>
    <col min="14" max="14" width="18.44140625" customWidth="1"/>
    <col min="15" max="15" width="28.21875" customWidth="1"/>
  </cols>
  <sheetData>
    <row r="1" spans="1:16" x14ac:dyDescent="0.3">
      <c r="B1" s="4" t="s">
        <v>18</v>
      </c>
      <c r="C1" s="4" t="s">
        <v>0</v>
      </c>
      <c r="D1" s="4" t="s">
        <v>1</v>
      </c>
      <c r="E1" s="4" t="s">
        <v>2</v>
      </c>
      <c r="F1" s="7" t="s">
        <v>19</v>
      </c>
      <c r="G1" s="4" t="s">
        <v>3</v>
      </c>
      <c r="H1" s="4" t="s">
        <v>20</v>
      </c>
      <c r="I1" s="4" t="s">
        <v>21</v>
      </c>
      <c r="J1" s="4" t="s">
        <v>22</v>
      </c>
      <c r="K1" s="4" t="s">
        <v>23</v>
      </c>
      <c r="L1" s="4" t="s">
        <v>24</v>
      </c>
      <c r="M1" s="4" t="s">
        <v>25</v>
      </c>
      <c r="N1" s="4" t="s">
        <v>26</v>
      </c>
      <c r="O1" s="4" t="s">
        <v>27</v>
      </c>
      <c r="P1" s="4"/>
    </row>
    <row r="2" spans="1:16" x14ac:dyDescent="0.3">
      <c r="A2" t="s">
        <v>10</v>
      </c>
      <c r="B2" t="s">
        <v>30</v>
      </c>
      <c r="C2" t="s">
        <v>5</v>
      </c>
      <c r="D2" t="s">
        <v>17</v>
      </c>
      <c r="E2" t="s">
        <v>28</v>
      </c>
      <c r="F2" s="5">
        <v>1</v>
      </c>
      <c r="G2">
        <v>64</v>
      </c>
      <c r="H2">
        <v>0.92</v>
      </c>
      <c r="I2">
        <v>411</v>
      </c>
      <c r="J2">
        <v>6</v>
      </c>
      <c r="K2">
        <v>13</v>
      </c>
      <c r="L2">
        <v>19</v>
      </c>
      <c r="M2">
        <v>1641.23</v>
      </c>
      <c r="N2">
        <v>40.299999999999997</v>
      </c>
      <c r="O2">
        <v>6266.15</v>
      </c>
    </row>
    <row r="3" spans="1:16" x14ac:dyDescent="0.3">
      <c r="A3" t="s">
        <v>11</v>
      </c>
      <c r="B3" t="s">
        <v>31</v>
      </c>
      <c r="C3" t="s">
        <v>5</v>
      </c>
      <c r="D3" t="s">
        <v>17</v>
      </c>
      <c r="E3" t="s">
        <v>29</v>
      </c>
      <c r="F3" s="5">
        <v>0</v>
      </c>
      <c r="G3">
        <v>74</v>
      </c>
      <c r="H3">
        <v>0.84</v>
      </c>
      <c r="I3">
        <v>337</v>
      </c>
      <c r="J3">
        <v>11</v>
      </c>
      <c r="K3">
        <v>40</v>
      </c>
      <c r="L3">
        <v>56</v>
      </c>
      <c r="M3">
        <v>4254.8500000000004</v>
      </c>
      <c r="N3">
        <v>38.9</v>
      </c>
      <c r="O3">
        <v>15820.53</v>
      </c>
    </row>
    <row r="4" spans="1:16" x14ac:dyDescent="0.3">
      <c r="A4" t="s">
        <v>12</v>
      </c>
      <c r="B4" t="s">
        <v>32</v>
      </c>
      <c r="C4" t="s">
        <v>5</v>
      </c>
      <c r="D4" t="s">
        <v>17</v>
      </c>
      <c r="E4" t="s">
        <v>29</v>
      </c>
      <c r="F4" s="5">
        <v>11</v>
      </c>
      <c r="G4">
        <v>77</v>
      </c>
      <c r="H4">
        <v>1.02</v>
      </c>
      <c r="I4">
        <v>443</v>
      </c>
      <c r="J4">
        <v>9</v>
      </c>
      <c r="K4">
        <v>34</v>
      </c>
      <c r="L4">
        <v>44</v>
      </c>
      <c r="M4">
        <v>3428.22</v>
      </c>
      <c r="N4">
        <v>40.5</v>
      </c>
      <c r="O4">
        <v>13974.1</v>
      </c>
    </row>
    <row r="5" spans="1:16" x14ac:dyDescent="0.3">
      <c r="A5" t="s">
        <v>12</v>
      </c>
      <c r="B5" t="s">
        <v>33</v>
      </c>
      <c r="C5" t="s">
        <v>5</v>
      </c>
      <c r="D5" t="s">
        <v>17</v>
      </c>
      <c r="E5" t="s">
        <v>29</v>
      </c>
      <c r="F5" s="5">
        <v>11</v>
      </c>
      <c r="G5">
        <v>77</v>
      </c>
      <c r="H5">
        <v>0.97</v>
      </c>
      <c r="I5">
        <v>320</v>
      </c>
      <c r="J5">
        <v>4</v>
      </c>
      <c r="K5">
        <v>26</v>
      </c>
      <c r="L5">
        <v>30</v>
      </c>
      <c r="M5">
        <v>3656.2</v>
      </c>
      <c r="N5">
        <v>40.200000000000003</v>
      </c>
      <c r="O5">
        <v>12863.12</v>
      </c>
    </row>
    <row r="6" spans="1:16" x14ac:dyDescent="0.3">
      <c r="A6" t="s">
        <v>4</v>
      </c>
      <c r="B6" t="s">
        <v>34</v>
      </c>
      <c r="C6" t="s">
        <v>5</v>
      </c>
      <c r="D6" t="s">
        <v>17</v>
      </c>
      <c r="E6" t="s">
        <v>35</v>
      </c>
      <c r="F6" s="5" t="s">
        <v>36</v>
      </c>
      <c r="G6">
        <v>83</v>
      </c>
      <c r="H6">
        <v>0.84</v>
      </c>
      <c r="I6">
        <v>451</v>
      </c>
      <c r="J6">
        <v>8</v>
      </c>
      <c r="K6">
        <v>31</v>
      </c>
      <c r="L6">
        <v>39</v>
      </c>
      <c r="M6">
        <v>2925.88</v>
      </c>
      <c r="N6">
        <v>43.5</v>
      </c>
      <c r="O6">
        <v>10374.51</v>
      </c>
    </row>
    <row r="7" spans="1:16" s="1" customFormat="1" x14ac:dyDescent="0.3">
      <c r="A7" s="1" t="s">
        <v>13</v>
      </c>
      <c r="B7" s="1" t="s">
        <v>40</v>
      </c>
      <c r="C7" s="1" t="s">
        <v>5</v>
      </c>
      <c r="D7" s="1" t="s">
        <v>7</v>
      </c>
      <c r="E7" s="1" t="s">
        <v>29</v>
      </c>
      <c r="F7" s="6">
        <v>12</v>
      </c>
      <c r="G7" s="1">
        <v>78</v>
      </c>
      <c r="H7" s="1">
        <v>0.82</v>
      </c>
      <c r="I7" s="1">
        <v>355</v>
      </c>
      <c r="J7" s="1">
        <v>9</v>
      </c>
      <c r="K7" s="1">
        <v>28</v>
      </c>
      <c r="L7" s="1">
        <v>37</v>
      </c>
      <c r="M7" s="1">
        <v>2553.54</v>
      </c>
      <c r="N7" s="1">
        <v>39.6</v>
      </c>
      <c r="O7" s="1">
        <v>10805.73</v>
      </c>
    </row>
    <row r="8" spans="1:16" s="1" customFormat="1" x14ac:dyDescent="0.3">
      <c r="A8" s="1" t="s">
        <v>13</v>
      </c>
      <c r="B8" s="1" t="s">
        <v>41</v>
      </c>
      <c r="C8" s="1" t="s">
        <v>5</v>
      </c>
      <c r="D8" s="1" t="s">
        <v>7</v>
      </c>
      <c r="E8" s="1" t="s">
        <v>29</v>
      </c>
      <c r="F8" s="6">
        <v>12</v>
      </c>
      <c r="G8" s="1">
        <v>78</v>
      </c>
      <c r="H8" s="1">
        <v>1.05</v>
      </c>
      <c r="I8" s="1">
        <v>345</v>
      </c>
      <c r="J8" s="1">
        <v>9</v>
      </c>
      <c r="K8" s="1">
        <v>27</v>
      </c>
      <c r="L8" s="1">
        <v>37</v>
      </c>
      <c r="M8" s="1">
        <v>3161.46</v>
      </c>
      <c r="N8" s="1">
        <v>36.6</v>
      </c>
      <c r="O8" s="1">
        <v>11473.51</v>
      </c>
    </row>
    <row r="9" spans="1:16" s="1" customFormat="1" x14ac:dyDescent="0.3">
      <c r="A9" s="1" t="s">
        <v>13</v>
      </c>
      <c r="B9" s="1" t="s">
        <v>42</v>
      </c>
      <c r="C9" s="1" t="s">
        <v>5</v>
      </c>
      <c r="D9" s="1" t="s">
        <v>7</v>
      </c>
      <c r="E9" s="1" t="s">
        <v>29</v>
      </c>
      <c r="F9" s="6">
        <v>12</v>
      </c>
      <c r="G9" s="1">
        <v>78</v>
      </c>
      <c r="H9" s="1">
        <v>0.92</v>
      </c>
      <c r="I9" s="1">
        <v>377</v>
      </c>
      <c r="J9" s="1">
        <v>6</v>
      </c>
      <c r="K9" s="1">
        <v>47</v>
      </c>
      <c r="L9" s="1">
        <v>53</v>
      </c>
      <c r="M9" s="1">
        <v>3554.92</v>
      </c>
      <c r="N9" s="1">
        <v>39.200000000000003</v>
      </c>
      <c r="O9" s="1">
        <v>13946.79</v>
      </c>
    </row>
    <row r="10" spans="1:16" s="1" customFormat="1" x14ac:dyDescent="0.3">
      <c r="A10" s="1" t="s">
        <v>14</v>
      </c>
      <c r="B10" s="1" t="s">
        <v>43</v>
      </c>
      <c r="C10" s="1" t="s">
        <v>5</v>
      </c>
      <c r="D10" s="1" t="s">
        <v>7</v>
      </c>
      <c r="E10" s="1" t="s">
        <v>29</v>
      </c>
      <c r="F10" s="6">
        <v>10</v>
      </c>
      <c r="G10" s="1">
        <v>80</v>
      </c>
      <c r="H10" s="1">
        <v>0.79</v>
      </c>
      <c r="I10" s="1">
        <v>460</v>
      </c>
      <c r="J10" s="1">
        <v>5</v>
      </c>
      <c r="K10" s="1">
        <v>32</v>
      </c>
      <c r="L10" s="1">
        <v>37</v>
      </c>
      <c r="M10" s="1">
        <v>2535.34</v>
      </c>
      <c r="N10" s="1">
        <v>37.200000000000003</v>
      </c>
      <c r="O10" s="1">
        <v>6797.09</v>
      </c>
    </row>
    <row r="11" spans="1:16" s="1" customFormat="1" x14ac:dyDescent="0.3">
      <c r="A11" s="1" t="s">
        <v>6</v>
      </c>
      <c r="B11" s="1" t="s">
        <v>44</v>
      </c>
      <c r="C11" s="1" t="s">
        <v>5</v>
      </c>
      <c r="D11" s="1" t="s">
        <v>7</v>
      </c>
      <c r="E11" s="1" t="s">
        <v>29</v>
      </c>
      <c r="F11" s="6">
        <v>1</v>
      </c>
      <c r="G11" s="1">
        <v>84</v>
      </c>
      <c r="H11" s="1">
        <v>0.9</v>
      </c>
      <c r="I11" s="1">
        <v>410</v>
      </c>
      <c r="J11" s="1">
        <v>6</v>
      </c>
      <c r="K11" s="1">
        <v>35</v>
      </c>
      <c r="L11" s="1">
        <v>42</v>
      </c>
      <c r="M11" s="1">
        <v>4073.84</v>
      </c>
      <c r="N11" s="1">
        <v>40.799999999999997</v>
      </c>
      <c r="O11" s="1">
        <v>15393.42</v>
      </c>
    </row>
    <row r="12" spans="1:16" s="1" customFormat="1" x14ac:dyDescent="0.3">
      <c r="A12" s="1" t="s">
        <v>6</v>
      </c>
      <c r="B12" s="1" t="s">
        <v>45</v>
      </c>
      <c r="C12" s="1" t="s">
        <v>5</v>
      </c>
      <c r="D12" s="1" t="s">
        <v>7</v>
      </c>
      <c r="E12" s="1" t="s">
        <v>29</v>
      </c>
      <c r="F12" s="6">
        <v>1</v>
      </c>
      <c r="G12" s="1">
        <v>84</v>
      </c>
      <c r="H12" s="1">
        <v>0.91</v>
      </c>
      <c r="I12" s="1">
        <v>366</v>
      </c>
      <c r="J12" s="1">
        <v>7</v>
      </c>
      <c r="K12" s="1">
        <v>40</v>
      </c>
      <c r="L12" s="1">
        <v>48</v>
      </c>
      <c r="M12" s="1">
        <v>2992.97</v>
      </c>
      <c r="N12" s="1">
        <v>37.6</v>
      </c>
      <c r="O12" s="1">
        <v>9732.41</v>
      </c>
    </row>
    <row r="14" spans="1:16" x14ac:dyDescent="0.3">
      <c r="H14" t="s">
        <v>37</v>
      </c>
      <c r="I14">
        <f>AVERAGE(I2:I6)</f>
        <v>392.4</v>
      </c>
      <c r="J14">
        <f>AVERAGE(J2:J6)</f>
        <v>7.6</v>
      </c>
      <c r="K14">
        <f>AVERAGE(K2:K6)</f>
        <v>28.8</v>
      </c>
      <c r="L14">
        <f>AVERAGE(L2:L6)</f>
        <v>37.6</v>
      </c>
      <c r="M14">
        <f>AVERAGE(M2:M6)</f>
        <v>3181.2760000000003</v>
      </c>
      <c r="N14">
        <f>AVERAGE(N2:N6)</f>
        <v>40.679999999999993</v>
      </c>
      <c r="O14">
        <f>AVERAGE(O2:O6)</f>
        <v>11859.682000000001</v>
      </c>
    </row>
    <row r="15" spans="1:16" x14ac:dyDescent="0.3">
      <c r="H15" t="s">
        <v>15</v>
      </c>
      <c r="I15">
        <f>_xlfn.STDEV.S(I2:I6)</f>
        <v>60.521070710951477</v>
      </c>
      <c r="J15">
        <f>_xlfn.STDEV.S(J2:J6)</f>
        <v>2.7018512172212588</v>
      </c>
      <c r="K15">
        <f>_xlfn.STDEV.S(K2:K6)</f>
        <v>10.183319694480776</v>
      </c>
      <c r="L15">
        <f>_xlfn.STDEV.S(L2:L6)</f>
        <v>14.010710188994702</v>
      </c>
      <c r="M15">
        <f>_xlfn.STDEV.S(M2:M6)</f>
        <v>984.38611293028646</v>
      </c>
      <c r="N15">
        <f>_xlfn.STDEV.S(N2:N6)</f>
        <v>1.6976454282328808</v>
      </c>
      <c r="O15">
        <f>_xlfn.STDEV.S(O2:O6)</f>
        <v>3696.5965523126838</v>
      </c>
    </row>
    <row r="16" spans="1:16" x14ac:dyDescent="0.3">
      <c r="H16" t="s">
        <v>16</v>
      </c>
      <c r="I16">
        <f t="shared" ref="I16:O16" si="0">I15/SQRT(5)</f>
        <v>27.065845636151803</v>
      </c>
      <c r="J16">
        <f t="shared" si="0"/>
        <v>1.2083045973594571</v>
      </c>
      <c r="K16">
        <f t="shared" si="0"/>
        <v>4.5541190146942805</v>
      </c>
      <c r="L16">
        <f t="shared" si="0"/>
        <v>6.2657800791282154</v>
      </c>
      <c r="M16">
        <f t="shared" si="0"/>
        <v>440.23085292378101</v>
      </c>
      <c r="N16">
        <f t="shared" si="0"/>
        <v>0.75921011584409237</v>
      </c>
      <c r="O16">
        <f t="shared" si="0"/>
        <v>1653.1682352725036</v>
      </c>
    </row>
    <row r="18" spans="8:15" x14ac:dyDescent="0.3">
      <c r="H18" t="s">
        <v>38</v>
      </c>
      <c r="I18">
        <f>AVERAGE(I7:I12)</f>
        <v>385.5</v>
      </c>
      <c r="J18">
        <f>AVERAGE(J7:J12)</f>
        <v>7</v>
      </c>
      <c r="K18">
        <f>AVERAGE(K7:K12)</f>
        <v>34.833333333333336</v>
      </c>
      <c r="L18">
        <f>AVERAGE(L7:L12)</f>
        <v>42.333333333333336</v>
      </c>
      <c r="M18">
        <f>AVERAGE(M7:M12)</f>
        <v>3145.3449999999998</v>
      </c>
      <c r="N18">
        <f>AVERAGE(N7:N12)</f>
        <v>38.500000000000007</v>
      </c>
      <c r="O18">
        <f>AVERAGE(O7:O12)</f>
        <v>11358.158333333333</v>
      </c>
    </row>
    <row r="19" spans="8:15" x14ac:dyDescent="0.3">
      <c r="H19" t="s">
        <v>15</v>
      </c>
      <c r="I19">
        <f>_xlfn.STDEV.S(I7:I12)</f>
        <v>42.833398184127304</v>
      </c>
      <c r="J19">
        <f>_xlfn.STDEV.S(J7:J12)</f>
        <v>1.6733200530681511</v>
      </c>
      <c r="K19">
        <f>_xlfn.STDEV.S(K7:K12)</f>
        <v>7.6267074590983626</v>
      </c>
      <c r="L19">
        <f>_xlfn.STDEV.S(L7:L12)</f>
        <v>6.8019605016985203</v>
      </c>
      <c r="M19">
        <f>_xlfn.STDEV.S(M7:M12)</f>
        <v>595.93149565197598</v>
      </c>
      <c r="N19">
        <f>_xlfn.STDEV.S(N7:N12)</f>
        <v>1.6186414056238632</v>
      </c>
      <c r="O19">
        <f>_xlfn.STDEV.S(O7:O12)</f>
        <v>3057.7519742216955</v>
      </c>
    </row>
    <row r="20" spans="8:15" x14ac:dyDescent="0.3">
      <c r="H20" t="s">
        <v>16</v>
      </c>
      <c r="I20">
        <f t="shared" ref="I20:O20" si="1">I19/SQRT(6)</f>
        <v>17.486661583427907</v>
      </c>
      <c r="J20">
        <f t="shared" si="1"/>
        <v>0.68313005106397329</v>
      </c>
      <c r="K20">
        <f t="shared" si="1"/>
        <v>3.1135902820448993</v>
      </c>
      <c r="L20">
        <f t="shared" si="1"/>
        <v>2.7768887466211414</v>
      </c>
      <c r="M20">
        <f t="shared" si="1"/>
        <v>243.28801433349224</v>
      </c>
      <c r="N20">
        <f t="shared" si="1"/>
        <v>0.66080758671996642</v>
      </c>
      <c r="O20">
        <f t="shared" si="1"/>
        <v>1248.3220161385095</v>
      </c>
    </row>
    <row r="22" spans="8:15" x14ac:dyDescent="0.3">
      <c r="H22" t="s">
        <v>8</v>
      </c>
    </row>
    <row r="23" spans="8:15" x14ac:dyDescent="0.3">
      <c r="H23" t="s">
        <v>9</v>
      </c>
      <c r="I23" s="2">
        <v>0.06</v>
      </c>
      <c r="J23" s="2">
        <v>0.20499999999999999</v>
      </c>
      <c r="K23" s="2">
        <v>1.266</v>
      </c>
      <c r="L23" s="2">
        <v>0.54100000000000004</v>
      </c>
      <c r="M23" s="2">
        <v>2E-3</v>
      </c>
      <c r="N23" s="2">
        <v>5.7089999999999996</v>
      </c>
      <c r="O23" s="2">
        <v>8.7999999999999995E-2</v>
      </c>
    </row>
    <row r="24" spans="8:15" x14ac:dyDescent="0.3">
      <c r="H24" t="s">
        <v>39</v>
      </c>
      <c r="I24">
        <v>0.81200000000000006</v>
      </c>
      <c r="J24">
        <v>0.66200000000000003</v>
      </c>
      <c r="K24">
        <v>0.28999999999999998</v>
      </c>
      <c r="L24">
        <v>0.48099999999999998</v>
      </c>
      <c r="M24" s="2">
        <v>0.96699999999999997</v>
      </c>
      <c r="N24" s="6" t="s">
        <v>46</v>
      </c>
      <c r="O24">
        <v>0.78400000000000003</v>
      </c>
    </row>
    <row r="30" spans="8:15" x14ac:dyDescent="0.3">
      <c r="J30" s="3"/>
    </row>
    <row r="31" spans="8:15" x14ac:dyDescent="0.3">
      <c r="J31" s="3"/>
    </row>
    <row r="32" spans="8:15" x14ac:dyDescent="0.3">
      <c r="J32" s="3"/>
    </row>
    <row r="33" spans="10:10" x14ac:dyDescent="0.3">
      <c r="J33" s="3"/>
    </row>
    <row r="34" spans="10:10" x14ac:dyDescent="0.3">
      <c r="J34" s="3"/>
    </row>
    <row r="35" spans="10:10" x14ac:dyDescent="0.3">
      <c r="J35" s="3"/>
    </row>
    <row r="36" spans="10:10" x14ac:dyDescent="0.3">
      <c r="J36" s="3"/>
    </row>
    <row r="37" spans="10:10" x14ac:dyDescent="0.3">
      <c r="J37" s="3"/>
    </row>
    <row r="38" spans="10:10" x14ac:dyDescent="0.3">
      <c r="J38" s="3"/>
    </row>
    <row r="39" spans="10:10" x14ac:dyDescent="0.3">
      <c r="J39" s="3"/>
    </row>
    <row r="40" spans="10:10" x14ac:dyDescent="0.3">
      <c r="J40" s="3"/>
    </row>
    <row r="41" spans="10:10" x14ac:dyDescent="0.3">
      <c r="J41" s="3"/>
    </row>
    <row r="42" spans="10:10" x14ac:dyDescent="0.3">
      <c r="J42" s="3"/>
    </row>
    <row r="43" spans="10:10" x14ac:dyDescent="0.3">
      <c r="J43" s="3"/>
    </row>
    <row r="44" spans="10:10" x14ac:dyDescent="0.3">
      <c r="J44" s="3"/>
    </row>
    <row r="45" spans="10:10" x14ac:dyDescent="0.3">
      <c r="J45" s="3"/>
    </row>
    <row r="46" spans="10:10" x14ac:dyDescent="0.3">
      <c r="J46" s="3"/>
    </row>
    <row r="47" spans="10:10" x14ac:dyDescent="0.3">
      <c r="J47" s="3"/>
    </row>
    <row r="48" spans="10:10" x14ac:dyDescent="0.3">
      <c r="J48" s="3"/>
    </row>
    <row r="49" spans="10:10" x14ac:dyDescent="0.3">
      <c r="J49" s="3"/>
    </row>
    <row r="50" spans="10:10" x14ac:dyDescent="0.3">
      <c r="J50" s="3"/>
    </row>
  </sheetData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Morp. broad in control vs chet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2025-07-12T12:37:39Z</dcterms:modified>
</cp:coreProperties>
</file>