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Main text_Source Data/Figure_1_Data/Source Data/"/>
    </mc:Choice>
  </mc:AlternateContent>
  <xr:revisionPtr revIDLastSave="0" documentId="13_ncr:1_{F2D824A5-1074-8649-B17B-181BBC8358D8}" xr6:coauthVersionLast="47" xr6:coauthVersionMax="47" xr10:uidLastSave="{00000000-0000-0000-0000-000000000000}"/>
  <bookViews>
    <workbookView xWindow="0" yWindow="500" windowWidth="28800" windowHeight="15800" firstSheet="7" activeTab="17" xr2:uid="{D02EEFBC-9431-4E48-86E7-E96FE55A0C23}"/>
  </bookViews>
  <sheets>
    <sheet name="1C_Example Plot" sheetId="15" r:id="rId1"/>
    <sheet name="1D_Peptide_Trehalose" sheetId="16" r:id="rId2"/>
    <sheet name="1E_Peptide_Sucrose" sheetId="17" r:id="rId3"/>
    <sheet name="1F" sheetId="18" r:id="rId4"/>
    <sheet name="Aav11 Trehalose" sheetId="2" r:id="rId5"/>
    <sheet name="Aav11 Sucrose" sheetId="1" r:id="rId6"/>
    <sheet name="Av11 Trehalose" sheetId="3" r:id="rId7"/>
    <sheet name="Av11 Sucrose" sheetId="4" r:id="rId8"/>
    <sheet name="At20 Trehalose" sheetId="5" r:id="rId9"/>
    <sheet name="At20 Sucrose" sheetId="6" r:id="rId10"/>
    <sheet name="He11 Trehalose" sheetId="7" r:id="rId11"/>
    <sheet name="He11 Sucrose" sheetId="8" r:id="rId12"/>
    <sheet name="At22 Trehalose" sheetId="9" r:id="rId13"/>
    <sheet name="At22 Sucrose" sheetId="10" r:id="rId14"/>
    <sheet name="At44 Trehalose" sheetId="11" r:id="rId15"/>
    <sheet name="At44 Sucrose" sheetId="12" r:id="rId16"/>
    <sheet name="At11 Trehalose" sheetId="13" r:id="rId17"/>
    <sheet name="At11 Sucrose" sheetId="1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F7" i="17"/>
  <c r="F6" i="17"/>
  <c r="F5" i="17"/>
  <c r="F4" i="17"/>
  <c r="F3" i="17"/>
  <c r="F2" i="17"/>
  <c r="F8" i="16"/>
  <c r="F7" i="16"/>
  <c r="F6" i="16"/>
  <c r="F5" i="16"/>
  <c r="F4" i="16"/>
  <c r="F3" i="16"/>
  <c r="F2" i="16"/>
  <c r="E7" i="15" l="1"/>
  <c r="E6" i="15"/>
  <c r="E5" i="15"/>
  <c r="F4" i="15"/>
  <c r="F3" i="15"/>
  <c r="F2" i="15"/>
  <c r="C34" i="6"/>
  <c r="C33" i="6"/>
  <c r="C32" i="6"/>
  <c r="E32" i="6" s="1"/>
  <c r="C34" i="5"/>
  <c r="C33" i="5"/>
  <c r="C32" i="5"/>
  <c r="E33" i="7"/>
  <c r="D33" i="7"/>
  <c r="C34" i="7"/>
  <c r="C35" i="7"/>
  <c r="C33" i="7"/>
  <c r="P18" i="3"/>
  <c r="P17" i="8"/>
  <c r="P16" i="8"/>
  <c r="P15" i="8"/>
  <c r="P14" i="8"/>
  <c r="P17" i="7"/>
  <c r="P14" i="7"/>
  <c r="P17" i="6"/>
  <c r="P16" i="6"/>
  <c r="P15" i="6"/>
  <c r="P14" i="6"/>
  <c r="P17" i="5"/>
  <c r="P16" i="5"/>
  <c r="P15" i="5"/>
  <c r="P14" i="5"/>
  <c r="P17" i="4"/>
  <c r="P16" i="4"/>
  <c r="P15" i="4"/>
  <c r="P14" i="4"/>
  <c r="P17" i="3"/>
  <c r="P16" i="3"/>
  <c r="P15" i="3"/>
  <c r="P14" i="3"/>
  <c r="P17" i="1"/>
  <c r="P16" i="1"/>
  <c r="P15" i="1"/>
  <c r="P14" i="1"/>
  <c r="P17" i="2"/>
  <c r="P16" i="2"/>
  <c r="P15" i="2"/>
  <c r="P14" i="2"/>
  <c r="P17" i="12"/>
  <c r="P16" i="12"/>
  <c r="P15" i="12"/>
  <c r="P14" i="12"/>
  <c r="P17" i="11"/>
  <c r="P16" i="11"/>
  <c r="P15" i="11"/>
  <c r="P14" i="11"/>
  <c r="P17" i="10"/>
  <c r="P16" i="10"/>
  <c r="P15" i="10"/>
  <c r="P14" i="10"/>
  <c r="P17" i="9"/>
  <c r="P16" i="9"/>
  <c r="P15" i="9"/>
  <c r="P14" i="9"/>
  <c r="P18" i="14"/>
  <c r="P17" i="14"/>
  <c r="P16" i="14"/>
  <c r="P15" i="14"/>
  <c r="P14" i="14"/>
  <c r="P18" i="13"/>
  <c r="P17" i="13"/>
  <c r="P16" i="13"/>
  <c r="P15" i="13"/>
  <c r="P14" i="13"/>
  <c r="D25" i="14"/>
  <c r="E25" i="14"/>
  <c r="P18" i="12"/>
  <c r="P18" i="11"/>
  <c r="P18" i="10"/>
  <c r="P18" i="9"/>
  <c r="P18" i="8"/>
  <c r="P18" i="7"/>
  <c r="P18" i="6"/>
  <c r="P18" i="5"/>
  <c r="P18" i="4"/>
  <c r="P18" i="1"/>
  <c r="P18" i="2"/>
  <c r="J3" i="14"/>
  <c r="D32" i="6" l="1"/>
  <c r="D32" i="5"/>
  <c r="E32" i="5"/>
  <c r="M13" i="1"/>
  <c r="E25" i="13"/>
  <c r="E26" i="12"/>
  <c r="E26" i="11"/>
  <c r="E26" i="10"/>
  <c r="E26" i="9"/>
  <c r="E25" i="8"/>
  <c r="C27" i="14"/>
  <c r="C26" i="14"/>
  <c r="C25" i="14"/>
  <c r="C27" i="13"/>
  <c r="C26" i="13"/>
  <c r="C25" i="13"/>
  <c r="C28" i="12"/>
  <c r="C27" i="12"/>
  <c r="C26" i="12"/>
  <c r="C28" i="11"/>
  <c r="C27" i="11"/>
  <c r="C26" i="11"/>
  <c r="D26" i="11" s="1"/>
  <c r="C28" i="10"/>
  <c r="C27" i="10"/>
  <c r="C26" i="10"/>
  <c r="C27" i="9"/>
  <c r="C28" i="9"/>
  <c r="C26" i="9"/>
  <c r="D25" i="8"/>
  <c r="C26" i="8"/>
  <c r="C27" i="8"/>
  <c r="C25" i="8"/>
  <c r="J27" i="7"/>
  <c r="J26" i="7"/>
  <c r="J25" i="7"/>
  <c r="C25" i="7"/>
  <c r="C27" i="7"/>
  <c r="C26" i="7"/>
  <c r="J27" i="6"/>
  <c r="J26" i="6"/>
  <c r="J25" i="6"/>
  <c r="C27" i="6"/>
  <c r="C26" i="6"/>
  <c r="C25" i="6"/>
  <c r="J28" i="5"/>
  <c r="J27" i="5"/>
  <c r="J26" i="5"/>
  <c r="C28" i="5"/>
  <c r="C27" i="5"/>
  <c r="C26" i="5"/>
  <c r="D26" i="5" s="1"/>
  <c r="C27" i="4"/>
  <c r="C26" i="4"/>
  <c r="C25" i="4"/>
  <c r="E25" i="4" s="1"/>
  <c r="C27" i="3"/>
  <c r="C26" i="3"/>
  <c r="C25" i="3"/>
  <c r="D25" i="3" s="1"/>
  <c r="E25" i="2"/>
  <c r="D25" i="2"/>
  <c r="C27" i="2"/>
  <c r="C26" i="2"/>
  <c r="C25" i="2"/>
  <c r="E25" i="1"/>
  <c r="D25" i="1"/>
  <c r="C26" i="1"/>
  <c r="C27" i="1"/>
  <c r="C25" i="1"/>
  <c r="J18" i="3"/>
  <c r="K17" i="3"/>
  <c r="J14" i="3"/>
  <c r="L13" i="3"/>
  <c r="K13" i="3"/>
  <c r="J13" i="3"/>
  <c r="M13" i="3" s="1"/>
  <c r="L12" i="3"/>
  <c r="K12" i="3"/>
  <c r="M12" i="3" s="1"/>
  <c r="J12" i="3"/>
  <c r="N12" i="3" s="1"/>
  <c r="L11" i="3"/>
  <c r="K11" i="3"/>
  <c r="J11" i="3"/>
  <c r="N11" i="3" s="1"/>
  <c r="M10" i="3"/>
  <c r="L10" i="3"/>
  <c r="K10" i="3"/>
  <c r="J10" i="3"/>
  <c r="N10" i="3" s="1"/>
  <c r="N9" i="3"/>
  <c r="L9" i="3"/>
  <c r="K9" i="3"/>
  <c r="J9" i="3"/>
  <c r="M9" i="3" s="1"/>
  <c r="L8" i="3"/>
  <c r="K8" i="3"/>
  <c r="M8" i="3" s="1"/>
  <c r="J8" i="3"/>
  <c r="N8" i="3" s="1"/>
  <c r="L7" i="3"/>
  <c r="K7" i="3"/>
  <c r="J7" i="3"/>
  <c r="N7" i="3" s="1"/>
  <c r="M6" i="3"/>
  <c r="L6" i="3"/>
  <c r="K6" i="3"/>
  <c r="J6" i="3"/>
  <c r="N6" i="3" s="1"/>
  <c r="L5" i="3"/>
  <c r="K5" i="3"/>
  <c r="J5" i="3"/>
  <c r="M5" i="3" s="1"/>
  <c r="L4" i="3"/>
  <c r="K4" i="3"/>
  <c r="M4" i="3" s="1"/>
  <c r="J4" i="3"/>
  <c r="N4" i="3" s="1"/>
  <c r="L3" i="3"/>
  <c r="L15" i="3" s="1"/>
  <c r="K3" i="3"/>
  <c r="K16" i="3" s="1"/>
  <c r="J3" i="3"/>
  <c r="M2" i="3"/>
  <c r="L2" i="3"/>
  <c r="K2" i="3"/>
  <c r="J2" i="3"/>
  <c r="N2" i="3" s="1"/>
  <c r="K18" i="4"/>
  <c r="L13" i="4"/>
  <c r="K13" i="4"/>
  <c r="J13" i="4"/>
  <c r="N13" i="4" s="1"/>
  <c r="M12" i="4"/>
  <c r="L12" i="4"/>
  <c r="K12" i="4"/>
  <c r="J12" i="4"/>
  <c r="N12" i="4" s="1"/>
  <c r="L11" i="4"/>
  <c r="K11" i="4"/>
  <c r="J11" i="4"/>
  <c r="M11" i="4" s="1"/>
  <c r="L10" i="4"/>
  <c r="K10" i="4"/>
  <c r="M10" i="4" s="1"/>
  <c r="J10" i="4"/>
  <c r="N10" i="4" s="1"/>
  <c r="L9" i="4"/>
  <c r="K9" i="4"/>
  <c r="J9" i="4"/>
  <c r="N9" i="4" s="1"/>
  <c r="M8" i="4"/>
  <c r="L8" i="4"/>
  <c r="K8" i="4"/>
  <c r="J8" i="4"/>
  <c r="L7" i="4"/>
  <c r="K7" i="4"/>
  <c r="J7" i="4"/>
  <c r="M7" i="4" s="1"/>
  <c r="L6" i="4"/>
  <c r="K6" i="4"/>
  <c r="J6" i="4"/>
  <c r="N6" i="4" s="1"/>
  <c r="L5" i="4"/>
  <c r="K5" i="4"/>
  <c r="J5" i="4"/>
  <c r="N5" i="4" s="1"/>
  <c r="M4" i="4"/>
  <c r="L4" i="4"/>
  <c r="K4" i="4"/>
  <c r="J4" i="4"/>
  <c r="N4" i="4" s="1"/>
  <c r="L3" i="4"/>
  <c r="L16" i="4" s="1"/>
  <c r="K3" i="4"/>
  <c r="K17" i="4" s="1"/>
  <c r="J3" i="4"/>
  <c r="J18" i="4" s="1"/>
  <c r="L2" i="4"/>
  <c r="K2" i="4"/>
  <c r="M2" i="4" s="1"/>
  <c r="J2" i="4"/>
  <c r="N2" i="4" s="1"/>
  <c r="L13" i="7"/>
  <c r="K13" i="7"/>
  <c r="J13" i="7"/>
  <c r="N13" i="7" s="1"/>
  <c r="L12" i="7"/>
  <c r="K12" i="7"/>
  <c r="M12" i="7" s="1"/>
  <c r="J12" i="7"/>
  <c r="N12" i="7" s="1"/>
  <c r="L11" i="7"/>
  <c r="K11" i="7"/>
  <c r="J11" i="7"/>
  <c r="L10" i="7"/>
  <c r="K10" i="7"/>
  <c r="J10" i="7"/>
  <c r="L9" i="7"/>
  <c r="K9" i="7"/>
  <c r="J9" i="7"/>
  <c r="N9" i="7" s="1"/>
  <c r="L8" i="7"/>
  <c r="K8" i="7"/>
  <c r="J8" i="7"/>
  <c r="N8" i="7" s="1"/>
  <c r="M7" i="7"/>
  <c r="L7" i="7"/>
  <c r="K7" i="7"/>
  <c r="J7" i="7"/>
  <c r="N7" i="7" s="1"/>
  <c r="L6" i="7"/>
  <c r="K6" i="7"/>
  <c r="J6" i="7"/>
  <c r="M6" i="7" s="1"/>
  <c r="L5" i="7"/>
  <c r="K5" i="7"/>
  <c r="J5" i="7"/>
  <c r="N5" i="7" s="1"/>
  <c r="L4" i="7"/>
  <c r="K4" i="7"/>
  <c r="M4" i="7" s="1"/>
  <c r="J4" i="7"/>
  <c r="N4" i="7" s="1"/>
  <c r="L3" i="7"/>
  <c r="L15" i="7" s="1"/>
  <c r="K3" i="7"/>
  <c r="K16" i="7" s="1"/>
  <c r="J3" i="7"/>
  <c r="J17" i="7" s="1"/>
  <c r="L2" i="7"/>
  <c r="K2" i="7"/>
  <c r="J2" i="7"/>
  <c r="M2" i="7" s="1"/>
  <c r="L13" i="8"/>
  <c r="K13" i="8"/>
  <c r="J13" i="8"/>
  <c r="N13" i="8" s="1"/>
  <c r="M12" i="8"/>
  <c r="L12" i="8"/>
  <c r="K12" i="8"/>
  <c r="J12" i="8"/>
  <c r="N12" i="8" s="1"/>
  <c r="L11" i="8"/>
  <c r="K11" i="8"/>
  <c r="J11" i="8"/>
  <c r="M11" i="8" s="1"/>
  <c r="L10" i="8"/>
  <c r="K10" i="8"/>
  <c r="M10" i="8" s="1"/>
  <c r="J10" i="8"/>
  <c r="N10" i="8" s="1"/>
  <c r="L9" i="8"/>
  <c r="K9" i="8"/>
  <c r="J9" i="8"/>
  <c r="N9" i="8" s="1"/>
  <c r="L8" i="8"/>
  <c r="K8" i="8"/>
  <c r="J8" i="8"/>
  <c r="L7" i="8"/>
  <c r="K7" i="8"/>
  <c r="J7" i="8"/>
  <c r="M7" i="8" s="1"/>
  <c r="L6" i="8"/>
  <c r="K6" i="8"/>
  <c r="M6" i="8" s="1"/>
  <c r="J6" i="8"/>
  <c r="N6" i="8" s="1"/>
  <c r="L5" i="8"/>
  <c r="M5" i="8" s="1"/>
  <c r="K5" i="8"/>
  <c r="J5" i="8"/>
  <c r="N5" i="8" s="1"/>
  <c r="M4" i="8"/>
  <c r="L4" i="8"/>
  <c r="K4" i="8"/>
  <c r="J4" i="8"/>
  <c r="N4" i="8" s="1"/>
  <c r="L3" i="8"/>
  <c r="L16" i="8" s="1"/>
  <c r="K3" i="8"/>
  <c r="K17" i="8" s="1"/>
  <c r="J3" i="8"/>
  <c r="J18" i="8" s="1"/>
  <c r="L2" i="8"/>
  <c r="K2" i="8"/>
  <c r="M2" i="8" s="1"/>
  <c r="J2" i="8"/>
  <c r="N2" i="8" s="1"/>
  <c r="N11" i="7" l="1"/>
  <c r="P16" i="7"/>
  <c r="M11" i="7"/>
  <c r="M10" i="7"/>
  <c r="P15" i="7"/>
  <c r="D25" i="13"/>
  <c r="D26" i="12"/>
  <c r="D26" i="10"/>
  <c r="D26" i="9"/>
  <c r="L25" i="7"/>
  <c r="K25" i="7"/>
  <c r="M8" i="7"/>
  <c r="D25" i="7"/>
  <c r="E25" i="7"/>
  <c r="L25" i="6"/>
  <c r="K25" i="6"/>
  <c r="E25" i="6"/>
  <c r="D25" i="6"/>
  <c r="L26" i="5"/>
  <c r="K26" i="5"/>
  <c r="E26" i="5"/>
  <c r="D25" i="4"/>
  <c r="E25" i="3"/>
  <c r="N8" i="4"/>
  <c r="K16" i="4"/>
  <c r="K14" i="4"/>
  <c r="L17" i="4"/>
  <c r="J17" i="3"/>
  <c r="M8" i="8"/>
  <c r="N8" i="8"/>
  <c r="J14" i="7"/>
  <c r="M3" i="7"/>
  <c r="K17" i="7"/>
  <c r="L16" i="7"/>
  <c r="J18" i="7"/>
  <c r="N5" i="3"/>
  <c r="L16" i="3"/>
  <c r="M3" i="3"/>
  <c r="M7" i="3"/>
  <c r="M11" i="3"/>
  <c r="K14" i="3"/>
  <c r="M14" i="3" s="1"/>
  <c r="J15" i="3"/>
  <c r="L17" i="3"/>
  <c r="N17" i="3" s="1"/>
  <c r="K18" i="3"/>
  <c r="N3" i="3"/>
  <c r="L14" i="3"/>
  <c r="K15" i="3"/>
  <c r="J16" i="3"/>
  <c r="L18" i="3"/>
  <c r="N14" i="3"/>
  <c r="N3" i="4"/>
  <c r="J15" i="4"/>
  <c r="M5" i="4"/>
  <c r="M9" i="4"/>
  <c r="M13" i="4"/>
  <c r="L14" i="4"/>
  <c r="K15" i="4"/>
  <c r="J16" i="4"/>
  <c r="L18" i="4"/>
  <c r="M18" i="4" s="1"/>
  <c r="N7" i="4"/>
  <c r="M6" i="4"/>
  <c r="L15" i="4"/>
  <c r="J17" i="4"/>
  <c r="N11" i="4"/>
  <c r="M3" i="4"/>
  <c r="J14" i="4"/>
  <c r="N2" i="7"/>
  <c r="N3" i="7"/>
  <c r="K14" i="7"/>
  <c r="J15" i="7"/>
  <c r="L17" i="7"/>
  <c r="N17" i="7" s="1"/>
  <c r="K18" i="7"/>
  <c r="N10" i="7"/>
  <c r="M5" i="7"/>
  <c r="M9" i="7"/>
  <c r="M13" i="7"/>
  <c r="L14" i="7"/>
  <c r="K15" i="7"/>
  <c r="J16" i="7"/>
  <c r="L18" i="7"/>
  <c r="N6" i="7"/>
  <c r="K14" i="8"/>
  <c r="J15" i="8"/>
  <c r="L17" i="8"/>
  <c r="K18" i="8"/>
  <c r="N11" i="8"/>
  <c r="M9" i="8"/>
  <c r="M13" i="8"/>
  <c r="L14" i="8"/>
  <c r="K15" i="8"/>
  <c r="J16" i="8"/>
  <c r="L18" i="8"/>
  <c r="N7" i="8"/>
  <c r="L15" i="8"/>
  <c r="K16" i="8"/>
  <c r="J17" i="8"/>
  <c r="N3" i="8"/>
  <c r="M3" i="8"/>
  <c r="J14" i="8"/>
  <c r="N18" i="4" l="1"/>
  <c r="M17" i="3"/>
  <c r="N18" i="3"/>
  <c r="N18" i="8"/>
  <c r="N14" i="7"/>
  <c r="N18" i="7"/>
  <c r="M14" i="7"/>
  <c r="M17" i="7"/>
  <c r="M18" i="7"/>
  <c r="M18" i="3"/>
  <c r="N15" i="3"/>
  <c r="M15" i="3"/>
  <c r="N16" i="3"/>
  <c r="M16" i="3"/>
  <c r="M15" i="4"/>
  <c r="N15" i="4"/>
  <c r="N17" i="4"/>
  <c r="M17" i="4"/>
  <c r="N14" i="4"/>
  <c r="M14" i="4"/>
  <c r="M16" i="4"/>
  <c r="N16" i="4"/>
  <c r="N15" i="7"/>
  <c r="M15" i="7"/>
  <c r="N16" i="7"/>
  <c r="M16" i="7"/>
  <c r="M18" i="8"/>
  <c r="N14" i="8"/>
  <c r="M14" i="8"/>
  <c r="N16" i="8"/>
  <c r="M16" i="8"/>
  <c r="M15" i="8"/>
  <c r="N15" i="8"/>
  <c r="N17" i="8"/>
  <c r="M17" i="8"/>
  <c r="L17" i="1" l="1"/>
  <c r="L13" i="1"/>
  <c r="K13" i="1"/>
  <c r="J13" i="1"/>
  <c r="N13" i="1" s="1"/>
  <c r="M12" i="1"/>
  <c r="L12" i="1"/>
  <c r="K12" i="1"/>
  <c r="J12" i="1"/>
  <c r="N12" i="1" s="1"/>
  <c r="L11" i="1"/>
  <c r="K11" i="1"/>
  <c r="J11" i="1"/>
  <c r="M11" i="1" s="1"/>
  <c r="L10" i="1"/>
  <c r="K10" i="1"/>
  <c r="J10" i="1"/>
  <c r="N10" i="1" s="1"/>
  <c r="L9" i="1"/>
  <c r="K9" i="1"/>
  <c r="J9" i="1"/>
  <c r="N9" i="1" s="1"/>
  <c r="L8" i="1"/>
  <c r="K8" i="1"/>
  <c r="J8" i="1"/>
  <c r="L7" i="1"/>
  <c r="K7" i="1"/>
  <c r="J7" i="1"/>
  <c r="M7" i="1" s="1"/>
  <c r="L6" i="1"/>
  <c r="K6" i="1"/>
  <c r="J6" i="1"/>
  <c r="N6" i="1" s="1"/>
  <c r="L5" i="1"/>
  <c r="K5" i="1"/>
  <c r="J5" i="1"/>
  <c r="N5" i="1" s="1"/>
  <c r="M4" i="1"/>
  <c r="L4" i="1"/>
  <c r="K4" i="1"/>
  <c r="J4" i="1"/>
  <c r="N4" i="1" s="1"/>
  <c r="L3" i="1"/>
  <c r="L16" i="1" s="1"/>
  <c r="K3" i="1"/>
  <c r="K17" i="1" s="1"/>
  <c r="J3" i="1"/>
  <c r="L2" i="1"/>
  <c r="K2" i="1"/>
  <c r="J2" i="1"/>
  <c r="N2" i="1" s="1"/>
  <c r="L18" i="2"/>
  <c r="L13" i="2"/>
  <c r="K13" i="2"/>
  <c r="J13" i="2"/>
  <c r="N13" i="2" s="1"/>
  <c r="L12" i="2"/>
  <c r="K12" i="2"/>
  <c r="J12" i="2"/>
  <c r="N12" i="2" s="1"/>
  <c r="L11" i="2"/>
  <c r="K11" i="2"/>
  <c r="J11" i="2"/>
  <c r="M11" i="2" s="1"/>
  <c r="L10" i="2"/>
  <c r="K10" i="2"/>
  <c r="M10" i="2" s="1"/>
  <c r="J10" i="2"/>
  <c r="N10" i="2" s="1"/>
  <c r="L9" i="2"/>
  <c r="M9" i="2" s="1"/>
  <c r="K9" i="2"/>
  <c r="J9" i="2"/>
  <c r="N9" i="2" s="1"/>
  <c r="L8" i="2"/>
  <c r="K8" i="2"/>
  <c r="J8" i="2"/>
  <c r="N8" i="2" s="1"/>
  <c r="L7" i="2"/>
  <c r="K7" i="2"/>
  <c r="J7" i="2"/>
  <c r="M7" i="2" s="1"/>
  <c r="L6" i="2"/>
  <c r="K6" i="2"/>
  <c r="M6" i="2" s="1"/>
  <c r="J6" i="2"/>
  <c r="N6" i="2" s="1"/>
  <c r="L5" i="2"/>
  <c r="M5" i="2" s="1"/>
  <c r="K5" i="2"/>
  <c r="J5" i="2"/>
  <c r="N5" i="2" s="1"/>
  <c r="M4" i="2"/>
  <c r="L4" i="2"/>
  <c r="K4" i="2"/>
  <c r="J4" i="2"/>
  <c r="N4" i="2" s="1"/>
  <c r="L3" i="2"/>
  <c r="L16" i="2" s="1"/>
  <c r="K3" i="2"/>
  <c r="K17" i="2" s="1"/>
  <c r="J3" i="2"/>
  <c r="L2" i="2"/>
  <c r="K2" i="2"/>
  <c r="M2" i="2" s="1"/>
  <c r="J2" i="2"/>
  <c r="N2" i="2" s="1"/>
  <c r="K18" i="5"/>
  <c r="L17" i="5"/>
  <c r="K14" i="5"/>
  <c r="L13" i="5"/>
  <c r="K13" i="5"/>
  <c r="J13" i="5"/>
  <c r="N13" i="5" s="1"/>
  <c r="L12" i="5"/>
  <c r="K12" i="5"/>
  <c r="J12" i="5"/>
  <c r="N12" i="5" s="1"/>
  <c r="L11" i="5"/>
  <c r="K11" i="5"/>
  <c r="J11" i="5"/>
  <c r="M11" i="5" s="1"/>
  <c r="L10" i="5"/>
  <c r="K10" i="5"/>
  <c r="J10" i="5"/>
  <c r="N10" i="5" s="1"/>
  <c r="L9" i="5"/>
  <c r="K9" i="5"/>
  <c r="J9" i="5"/>
  <c r="N9" i="5" s="1"/>
  <c r="M8" i="5"/>
  <c r="L8" i="5"/>
  <c r="K8" i="5"/>
  <c r="J8" i="5"/>
  <c r="N8" i="5" s="1"/>
  <c r="L7" i="5"/>
  <c r="K7" i="5"/>
  <c r="J7" i="5"/>
  <c r="M7" i="5" s="1"/>
  <c r="L6" i="5"/>
  <c r="K6" i="5"/>
  <c r="J6" i="5"/>
  <c r="N6" i="5" s="1"/>
  <c r="L5" i="5"/>
  <c r="K5" i="5"/>
  <c r="J5" i="5"/>
  <c r="N5" i="5" s="1"/>
  <c r="M4" i="5"/>
  <c r="L4" i="5"/>
  <c r="K4" i="5"/>
  <c r="J4" i="5"/>
  <c r="N4" i="5" s="1"/>
  <c r="L3" i="5"/>
  <c r="L16" i="5" s="1"/>
  <c r="K3" i="5"/>
  <c r="K17" i="5" s="1"/>
  <c r="J3" i="5"/>
  <c r="J18" i="5" s="1"/>
  <c r="L2" i="5"/>
  <c r="K2" i="5"/>
  <c r="J2" i="5"/>
  <c r="N2" i="5" s="1"/>
  <c r="K18" i="6"/>
  <c r="L17" i="6"/>
  <c r="K14" i="6"/>
  <c r="L13" i="6"/>
  <c r="K13" i="6"/>
  <c r="J13" i="6"/>
  <c r="N13" i="6" s="1"/>
  <c r="M12" i="6"/>
  <c r="L12" i="6"/>
  <c r="K12" i="6"/>
  <c r="J12" i="6"/>
  <c r="N12" i="6" s="1"/>
  <c r="L11" i="6"/>
  <c r="K11" i="6"/>
  <c r="J11" i="6"/>
  <c r="M11" i="6" s="1"/>
  <c r="L10" i="6"/>
  <c r="K10" i="6"/>
  <c r="J10" i="6"/>
  <c r="N10" i="6" s="1"/>
  <c r="L9" i="6"/>
  <c r="K9" i="6"/>
  <c r="J9" i="6"/>
  <c r="N9" i="6" s="1"/>
  <c r="L8" i="6"/>
  <c r="K8" i="6"/>
  <c r="J8" i="6"/>
  <c r="N8" i="6" s="1"/>
  <c r="L7" i="6"/>
  <c r="K7" i="6"/>
  <c r="J7" i="6"/>
  <c r="M7" i="6" s="1"/>
  <c r="L6" i="6"/>
  <c r="K6" i="6"/>
  <c r="J6" i="6"/>
  <c r="N6" i="6" s="1"/>
  <c r="L5" i="6"/>
  <c r="K5" i="6"/>
  <c r="J5" i="6"/>
  <c r="N5" i="6" s="1"/>
  <c r="M4" i="6"/>
  <c r="L4" i="6"/>
  <c r="K4" i="6"/>
  <c r="J4" i="6"/>
  <c r="N4" i="6" s="1"/>
  <c r="L3" i="6"/>
  <c r="L16" i="6" s="1"/>
  <c r="K3" i="6"/>
  <c r="K17" i="6" s="1"/>
  <c r="J3" i="6"/>
  <c r="L2" i="6"/>
  <c r="K2" i="6"/>
  <c r="J2" i="6"/>
  <c r="N2" i="6" s="1"/>
  <c r="K18" i="9"/>
  <c r="L17" i="9"/>
  <c r="K14" i="9"/>
  <c r="L13" i="9"/>
  <c r="K13" i="9"/>
  <c r="J13" i="9"/>
  <c r="N13" i="9" s="1"/>
  <c r="M12" i="9"/>
  <c r="L12" i="9"/>
  <c r="K12" i="9"/>
  <c r="J12" i="9"/>
  <c r="N12" i="9" s="1"/>
  <c r="L11" i="9"/>
  <c r="K11" i="9"/>
  <c r="J11" i="9"/>
  <c r="M11" i="9" s="1"/>
  <c r="L10" i="9"/>
  <c r="K10" i="9"/>
  <c r="J10" i="9"/>
  <c r="N10" i="9" s="1"/>
  <c r="L9" i="9"/>
  <c r="K9" i="9"/>
  <c r="J9" i="9"/>
  <c r="N9" i="9" s="1"/>
  <c r="M8" i="9"/>
  <c r="L8" i="9"/>
  <c r="K8" i="9"/>
  <c r="J8" i="9"/>
  <c r="N8" i="9" s="1"/>
  <c r="L7" i="9"/>
  <c r="K7" i="9"/>
  <c r="J7" i="9"/>
  <c r="M7" i="9" s="1"/>
  <c r="L6" i="9"/>
  <c r="K6" i="9"/>
  <c r="J6" i="9"/>
  <c r="N6" i="9" s="1"/>
  <c r="L5" i="9"/>
  <c r="K5" i="9"/>
  <c r="J5" i="9"/>
  <c r="N5" i="9" s="1"/>
  <c r="M4" i="9"/>
  <c r="L4" i="9"/>
  <c r="K4" i="9"/>
  <c r="J4" i="9"/>
  <c r="N4" i="9" s="1"/>
  <c r="L3" i="9"/>
  <c r="L16" i="9" s="1"/>
  <c r="K3" i="9"/>
  <c r="K17" i="9" s="1"/>
  <c r="J3" i="9"/>
  <c r="J18" i="9" s="1"/>
  <c r="L2" i="9"/>
  <c r="K2" i="9"/>
  <c r="J2" i="9"/>
  <c r="N2" i="9" s="1"/>
  <c r="L17" i="10"/>
  <c r="K14" i="10"/>
  <c r="L13" i="10"/>
  <c r="K13" i="10"/>
  <c r="J13" i="10"/>
  <c r="N13" i="10" s="1"/>
  <c r="M12" i="10"/>
  <c r="L12" i="10"/>
  <c r="K12" i="10"/>
  <c r="J12" i="10"/>
  <c r="N12" i="10" s="1"/>
  <c r="L11" i="10"/>
  <c r="K11" i="10"/>
  <c r="J11" i="10"/>
  <c r="M11" i="10" s="1"/>
  <c r="L10" i="10"/>
  <c r="K10" i="10"/>
  <c r="J10" i="10"/>
  <c r="N10" i="10" s="1"/>
  <c r="L9" i="10"/>
  <c r="K9" i="10"/>
  <c r="J9" i="10"/>
  <c r="N9" i="10" s="1"/>
  <c r="L8" i="10"/>
  <c r="K8" i="10"/>
  <c r="K18" i="10" s="1"/>
  <c r="J8" i="10"/>
  <c r="M7" i="10"/>
  <c r="L7" i="10"/>
  <c r="K7" i="10"/>
  <c r="J7" i="10"/>
  <c r="N7" i="10" s="1"/>
  <c r="L6" i="10"/>
  <c r="K6" i="10"/>
  <c r="J6" i="10"/>
  <c r="M6" i="10" s="1"/>
  <c r="L5" i="10"/>
  <c r="K5" i="10"/>
  <c r="J5" i="10"/>
  <c r="N5" i="10" s="1"/>
  <c r="L4" i="10"/>
  <c r="M4" i="10" s="1"/>
  <c r="K4" i="10"/>
  <c r="J4" i="10"/>
  <c r="N4" i="10" s="1"/>
  <c r="L3" i="10"/>
  <c r="L16" i="10" s="1"/>
  <c r="K3" i="10"/>
  <c r="K17" i="10" s="1"/>
  <c r="J3" i="10"/>
  <c r="J18" i="10" s="1"/>
  <c r="L2" i="10"/>
  <c r="K2" i="10"/>
  <c r="J2" i="10"/>
  <c r="M2" i="10" s="1"/>
  <c r="K18" i="11"/>
  <c r="L17" i="11"/>
  <c r="K14" i="11"/>
  <c r="L13" i="11"/>
  <c r="K13" i="11"/>
  <c r="J13" i="11"/>
  <c r="N13" i="11" s="1"/>
  <c r="M12" i="11"/>
  <c r="L12" i="11"/>
  <c r="K12" i="11"/>
  <c r="J12" i="11"/>
  <c r="N12" i="11" s="1"/>
  <c r="L11" i="11"/>
  <c r="K11" i="11"/>
  <c r="J11" i="11"/>
  <c r="M11" i="11" s="1"/>
  <c r="L10" i="11"/>
  <c r="K10" i="11"/>
  <c r="J10" i="11"/>
  <c r="N10" i="11" s="1"/>
  <c r="L9" i="11"/>
  <c r="K9" i="11"/>
  <c r="J9" i="11"/>
  <c r="N9" i="11" s="1"/>
  <c r="M8" i="11"/>
  <c r="L8" i="11"/>
  <c r="K8" i="11"/>
  <c r="J8" i="11"/>
  <c r="N8" i="11" s="1"/>
  <c r="L7" i="11"/>
  <c r="K7" i="11"/>
  <c r="J7" i="11"/>
  <c r="M7" i="11" s="1"/>
  <c r="L6" i="11"/>
  <c r="K6" i="11"/>
  <c r="J6" i="11"/>
  <c r="N6" i="11" s="1"/>
  <c r="L5" i="11"/>
  <c r="K5" i="11"/>
  <c r="J5" i="11"/>
  <c r="N5" i="11" s="1"/>
  <c r="M4" i="11"/>
  <c r="L4" i="11"/>
  <c r="K4" i="11"/>
  <c r="J4" i="11"/>
  <c r="N4" i="11" s="1"/>
  <c r="L3" i="11"/>
  <c r="L16" i="11" s="1"/>
  <c r="K3" i="11"/>
  <c r="K17" i="11" s="1"/>
  <c r="J3" i="11"/>
  <c r="J18" i="11" s="1"/>
  <c r="L2" i="11"/>
  <c r="K2" i="11"/>
  <c r="J2" i="11"/>
  <c r="N2" i="11" s="1"/>
  <c r="L17" i="12"/>
  <c r="K14" i="12"/>
  <c r="L13" i="12"/>
  <c r="K13" i="12"/>
  <c r="J13" i="12"/>
  <c r="N13" i="12" s="1"/>
  <c r="M12" i="12"/>
  <c r="L12" i="12"/>
  <c r="K12" i="12"/>
  <c r="J12" i="12"/>
  <c r="N12" i="12" s="1"/>
  <c r="L11" i="12"/>
  <c r="K11" i="12"/>
  <c r="J11" i="12"/>
  <c r="M11" i="12" s="1"/>
  <c r="L10" i="12"/>
  <c r="K10" i="12"/>
  <c r="J10" i="12"/>
  <c r="N10" i="12" s="1"/>
  <c r="L9" i="12"/>
  <c r="K9" i="12"/>
  <c r="J9" i="12"/>
  <c r="N9" i="12" s="1"/>
  <c r="L8" i="12"/>
  <c r="K8" i="12"/>
  <c r="K18" i="12" s="1"/>
  <c r="J8" i="12"/>
  <c r="L7" i="12"/>
  <c r="K7" i="12"/>
  <c r="J7" i="12"/>
  <c r="M7" i="12" s="1"/>
  <c r="L6" i="12"/>
  <c r="K6" i="12"/>
  <c r="J6" i="12"/>
  <c r="N6" i="12" s="1"/>
  <c r="L5" i="12"/>
  <c r="K5" i="12"/>
  <c r="J5" i="12"/>
  <c r="N5" i="12" s="1"/>
  <c r="M4" i="12"/>
  <c r="L4" i="12"/>
  <c r="K4" i="12"/>
  <c r="J4" i="12"/>
  <c r="N4" i="12" s="1"/>
  <c r="L3" i="12"/>
  <c r="L16" i="12" s="1"/>
  <c r="K3" i="12"/>
  <c r="K17" i="12" s="1"/>
  <c r="J3" i="12"/>
  <c r="L2" i="12"/>
  <c r="K2" i="12"/>
  <c r="J2" i="12"/>
  <c r="N2" i="12" s="1"/>
  <c r="L13" i="13"/>
  <c r="K13" i="13"/>
  <c r="J13" i="13"/>
  <c r="N13" i="13" s="1"/>
  <c r="M12" i="13"/>
  <c r="L12" i="13"/>
  <c r="K12" i="13"/>
  <c r="J12" i="13"/>
  <c r="N12" i="13" s="1"/>
  <c r="L11" i="13"/>
  <c r="K11" i="13"/>
  <c r="J11" i="13"/>
  <c r="M11" i="13" s="1"/>
  <c r="L10" i="13"/>
  <c r="K10" i="13"/>
  <c r="J10" i="13"/>
  <c r="N10" i="13" s="1"/>
  <c r="L9" i="13"/>
  <c r="K9" i="13"/>
  <c r="J9" i="13"/>
  <c r="N9" i="13" s="1"/>
  <c r="L8" i="13"/>
  <c r="K8" i="13"/>
  <c r="J8" i="13"/>
  <c r="L7" i="13"/>
  <c r="K7" i="13"/>
  <c r="J7" i="13"/>
  <c r="M7" i="13" s="1"/>
  <c r="L6" i="13"/>
  <c r="K6" i="13"/>
  <c r="J6" i="13"/>
  <c r="N6" i="13" s="1"/>
  <c r="L5" i="13"/>
  <c r="K5" i="13"/>
  <c r="J5" i="13"/>
  <c r="N5" i="13" s="1"/>
  <c r="M4" i="13"/>
  <c r="L4" i="13"/>
  <c r="K4" i="13"/>
  <c r="J4" i="13"/>
  <c r="N4" i="13" s="1"/>
  <c r="L3" i="13"/>
  <c r="L16" i="13" s="1"/>
  <c r="K3" i="13"/>
  <c r="K17" i="13" s="1"/>
  <c r="J3" i="13"/>
  <c r="L2" i="13"/>
  <c r="K2" i="13"/>
  <c r="J2" i="13"/>
  <c r="N2" i="13" s="1"/>
  <c r="L13" i="14"/>
  <c r="M13" i="14" s="1"/>
  <c r="K13" i="14"/>
  <c r="J13" i="14"/>
  <c r="N13" i="14" s="1"/>
  <c r="M12" i="14"/>
  <c r="L12" i="14"/>
  <c r="K12" i="14"/>
  <c r="J12" i="14"/>
  <c r="N12" i="14" s="1"/>
  <c r="L11" i="14"/>
  <c r="K11" i="14"/>
  <c r="J11" i="14"/>
  <c r="M11" i="14" s="1"/>
  <c r="L10" i="14"/>
  <c r="K10" i="14"/>
  <c r="J10" i="14"/>
  <c r="N10" i="14" s="1"/>
  <c r="L9" i="14"/>
  <c r="M9" i="14" s="1"/>
  <c r="K9" i="14"/>
  <c r="J9" i="14"/>
  <c r="N9" i="14" s="1"/>
  <c r="L8" i="14"/>
  <c r="K8" i="14"/>
  <c r="J8" i="14"/>
  <c r="N8" i="14" s="1"/>
  <c r="L7" i="14"/>
  <c r="K7" i="14"/>
  <c r="J7" i="14"/>
  <c r="M7" i="14" s="1"/>
  <c r="L6" i="14"/>
  <c r="K6" i="14"/>
  <c r="J6" i="14"/>
  <c r="N6" i="14" s="1"/>
  <c r="L5" i="14"/>
  <c r="M5" i="14" s="1"/>
  <c r="K5" i="14"/>
  <c r="J5" i="14"/>
  <c r="N5" i="14" s="1"/>
  <c r="L4" i="14"/>
  <c r="K4" i="14"/>
  <c r="J4" i="14"/>
  <c r="L3" i="14"/>
  <c r="L16" i="14" s="1"/>
  <c r="K3" i="14"/>
  <c r="K17" i="14" s="1"/>
  <c r="L2" i="14"/>
  <c r="K2" i="14"/>
  <c r="J2" i="14"/>
  <c r="N2" i="14" s="1"/>
  <c r="J18" i="14" l="1"/>
  <c r="M8" i="14"/>
  <c r="K18" i="13"/>
  <c r="K14" i="13"/>
  <c r="J18" i="12"/>
  <c r="M8" i="12"/>
  <c r="N8" i="12"/>
  <c r="N8" i="10"/>
  <c r="M3" i="10"/>
  <c r="M8" i="10"/>
  <c r="J18" i="6"/>
  <c r="M8" i="6"/>
  <c r="K14" i="2"/>
  <c r="K18" i="2"/>
  <c r="L14" i="2"/>
  <c r="L17" i="2"/>
  <c r="M13" i="2"/>
  <c r="J18" i="1"/>
  <c r="M8" i="2"/>
  <c r="J18" i="2"/>
  <c r="N18" i="2" s="1"/>
  <c r="K18" i="1"/>
  <c r="K14" i="1"/>
  <c r="M8" i="1"/>
  <c r="N8" i="1"/>
  <c r="N8" i="13"/>
  <c r="L17" i="13"/>
  <c r="M8" i="13"/>
  <c r="J18" i="13"/>
  <c r="M4" i="14"/>
  <c r="N4" i="14"/>
  <c r="L17" i="14"/>
  <c r="K14" i="14"/>
  <c r="M12" i="5"/>
  <c r="N7" i="1"/>
  <c r="M5" i="1"/>
  <c r="M9" i="1"/>
  <c r="L14" i="1"/>
  <c r="K15" i="1"/>
  <c r="J16" i="1"/>
  <c r="L18" i="1"/>
  <c r="N18" i="1" s="1"/>
  <c r="N3" i="1"/>
  <c r="N11" i="1"/>
  <c r="J15" i="1"/>
  <c r="M2" i="1"/>
  <c r="M6" i="1"/>
  <c r="M10" i="1"/>
  <c r="L15" i="1"/>
  <c r="K16" i="1"/>
  <c r="J17" i="1"/>
  <c r="M3" i="1"/>
  <c r="J14" i="1"/>
  <c r="N3" i="2"/>
  <c r="N7" i="2"/>
  <c r="N11" i="2"/>
  <c r="M12" i="2"/>
  <c r="J15" i="2"/>
  <c r="J16" i="2"/>
  <c r="L15" i="2"/>
  <c r="K16" i="2"/>
  <c r="J17" i="2"/>
  <c r="K15" i="2"/>
  <c r="M3" i="2"/>
  <c r="J14" i="2"/>
  <c r="N7" i="5"/>
  <c r="M5" i="5"/>
  <c r="M9" i="5"/>
  <c r="M13" i="5"/>
  <c r="L14" i="5"/>
  <c r="K15" i="5"/>
  <c r="J16" i="5"/>
  <c r="L18" i="5"/>
  <c r="N18" i="5" s="1"/>
  <c r="N3" i="5"/>
  <c r="N11" i="5"/>
  <c r="J15" i="5"/>
  <c r="M2" i="5"/>
  <c r="M6" i="5"/>
  <c r="M10" i="5"/>
  <c r="L15" i="5"/>
  <c r="K16" i="5"/>
  <c r="J17" i="5"/>
  <c r="M3" i="5"/>
  <c r="J14" i="5"/>
  <c r="M5" i="6"/>
  <c r="M9" i="6"/>
  <c r="M13" i="6"/>
  <c r="L14" i="6"/>
  <c r="K15" i="6"/>
  <c r="J16" i="6"/>
  <c r="L18" i="6"/>
  <c r="N3" i="6"/>
  <c r="N7" i="6"/>
  <c r="N11" i="6"/>
  <c r="J15" i="6"/>
  <c r="M2" i="6"/>
  <c r="M6" i="6"/>
  <c r="M10" i="6"/>
  <c r="L15" i="6"/>
  <c r="K16" i="6"/>
  <c r="J17" i="6"/>
  <c r="M3" i="6"/>
  <c r="J14" i="6"/>
  <c r="N7" i="9"/>
  <c r="J15" i="9"/>
  <c r="M5" i="9"/>
  <c r="M9" i="9"/>
  <c r="M13" i="9"/>
  <c r="L14" i="9"/>
  <c r="K15" i="9"/>
  <c r="J16" i="9"/>
  <c r="L18" i="9"/>
  <c r="N18" i="9" s="1"/>
  <c r="N3" i="9"/>
  <c r="N11" i="9"/>
  <c r="M2" i="9"/>
  <c r="M6" i="9"/>
  <c r="M10" i="9"/>
  <c r="L15" i="9"/>
  <c r="K16" i="9"/>
  <c r="J17" i="9"/>
  <c r="M3" i="9"/>
  <c r="J14" i="9"/>
  <c r="N2" i="10"/>
  <c r="M5" i="10"/>
  <c r="M9" i="10"/>
  <c r="M13" i="10"/>
  <c r="L14" i="10"/>
  <c r="K15" i="10"/>
  <c r="J16" i="10"/>
  <c r="L18" i="10"/>
  <c r="N18" i="10" s="1"/>
  <c r="N6" i="10"/>
  <c r="N3" i="10"/>
  <c r="N11" i="10"/>
  <c r="J15" i="10"/>
  <c r="M10" i="10"/>
  <c r="L15" i="10"/>
  <c r="K16" i="10"/>
  <c r="J17" i="10"/>
  <c r="J14" i="10"/>
  <c r="N3" i="11"/>
  <c r="J15" i="11"/>
  <c r="M5" i="11"/>
  <c r="M9" i="11"/>
  <c r="M13" i="11"/>
  <c r="L14" i="11"/>
  <c r="K15" i="11"/>
  <c r="J16" i="11"/>
  <c r="L18" i="11"/>
  <c r="N18" i="11" s="1"/>
  <c r="N11" i="11"/>
  <c r="M2" i="11"/>
  <c r="M6" i="11"/>
  <c r="M10" i="11"/>
  <c r="L15" i="11"/>
  <c r="K16" i="11"/>
  <c r="J17" i="11"/>
  <c r="N7" i="11"/>
  <c r="M3" i="11"/>
  <c r="J14" i="11"/>
  <c r="N3" i="12"/>
  <c r="N11" i="12"/>
  <c r="M5" i="12"/>
  <c r="M9" i="12"/>
  <c r="M13" i="12"/>
  <c r="L14" i="12"/>
  <c r="K15" i="12"/>
  <c r="J16" i="12"/>
  <c r="L18" i="12"/>
  <c r="N18" i="12" s="1"/>
  <c r="N7" i="12"/>
  <c r="M2" i="12"/>
  <c r="M6" i="12"/>
  <c r="M10" i="12"/>
  <c r="L15" i="12"/>
  <c r="K16" i="12"/>
  <c r="J17" i="12"/>
  <c r="J15" i="12"/>
  <c r="M3" i="12"/>
  <c r="J14" i="12"/>
  <c r="N3" i="13"/>
  <c r="N7" i="13"/>
  <c r="J15" i="13"/>
  <c r="M5" i="13"/>
  <c r="M9" i="13"/>
  <c r="M13" i="13"/>
  <c r="L14" i="13"/>
  <c r="K15" i="13"/>
  <c r="J16" i="13"/>
  <c r="L18" i="13"/>
  <c r="M2" i="13"/>
  <c r="M6" i="13"/>
  <c r="M10" i="13"/>
  <c r="L15" i="13"/>
  <c r="K16" i="13"/>
  <c r="J17" i="13"/>
  <c r="N11" i="13"/>
  <c r="M3" i="13"/>
  <c r="J14" i="13"/>
  <c r="K18" i="14"/>
  <c r="N7" i="14"/>
  <c r="L14" i="14"/>
  <c r="K15" i="14"/>
  <c r="J16" i="14"/>
  <c r="L18" i="14"/>
  <c r="N3" i="14"/>
  <c r="J15" i="14"/>
  <c r="M2" i="14"/>
  <c r="M6" i="14"/>
  <c r="M10" i="14"/>
  <c r="L15" i="14"/>
  <c r="K16" i="14"/>
  <c r="J17" i="14"/>
  <c r="N11" i="14"/>
  <c r="M3" i="14"/>
  <c r="J14" i="14"/>
  <c r="M18" i="6" l="1"/>
  <c r="N18" i="6"/>
  <c r="M18" i="2"/>
  <c r="N18" i="13"/>
  <c r="N18" i="14"/>
  <c r="M18" i="1"/>
  <c r="N17" i="1"/>
  <c r="M17" i="1"/>
  <c r="N14" i="1"/>
  <c r="M14" i="1"/>
  <c r="M15" i="1"/>
  <c r="N15" i="1"/>
  <c r="M16" i="1"/>
  <c r="N16" i="1"/>
  <c r="N16" i="2"/>
  <c r="M16" i="2"/>
  <c r="N17" i="2"/>
  <c r="M17" i="2"/>
  <c r="M15" i="2"/>
  <c r="N15" i="2"/>
  <c r="N14" i="2"/>
  <c r="M14" i="2"/>
  <c r="M18" i="5"/>
  <c r="N17" i="5"/>
  <c r="M17" i="5"/>
  <c r="N14" i="5"/>
  <c r="M14" i="5"/>
  <c r="M15" i="5"/>
  <c r="N15" i="5"/>
  <c r="N16" i="5"/>
  <c r="M16" i="5"/>
  <c r="M16" i="6"/>
  <c r="N16" i="6"/>
  <c r="N17" i="6"/>
  <c r="M17" i="6"/>
  <c r="N14" i="6"/>
  <c r="M14" i="6"/>
  <c r="M15" i="6"/>
  <c r="N15" i="6"/>
  <c r="M15" i="9"/>
  <c r="N15" i="9"/>
  <c r="M18" i="9"/>
  <c r="N17" i="9"/>
  <c r="M17" i="9"/>
  <c r="M16" i="9"/>
  <c r="N16" i="9"/>
  <c r="N14" i="9"/>
  <c r="M14" i="9"/>
  <c r="N14" i="10"/>
  <c r="M14" i="10"/>
  <c r="N17" i="10"/>
  <c r="M17" i="10"/>
  <c r="M15" i="10"/>
  <c r="N15" i="10"/>
  <c r="M18" i="10"/>
  <c r="M16" i="10"/>
  <c r="N16" i="10"/>
  <c r="M15" i="11"/>
  <c r="N15" i="11"/>
  <c r="N17" i="11"/>
  <c r="M17" i="11"/>
  <c r="M16" i="11"/>
  <c r="N16" i="11"/>
  <c r="M18" i="11"/>
  <c r="N14" i="11"/>
  <c r="M14" i="11"/>
  <c r="N14" i="12"/>
  <c r="M14" i="12"/>
  <c r="M15" i="12"/>
  <c r="N15" i="12"/>
  <c r="N17" i="12"/>
  <c r="M17" i="12"/>
  <c r="M16" i="12"/>
  <c r="N16" i="12"/>
  <c r="M18" i="12"/>
  <c r="N17" i="13"/>
  <c r="M17" i="13"/>
  <c r="M18" i="13"/>
  <c r="M16" i="13"/>
  <c r="N16" i="13"/>
  <c r="N14" i="13"/>
  <c r="M14" i="13"/>
  <c r="M15" i="13"/>
  <c r="N15" i="13"/>
  <c r="N14" i="14"/>
  <c r="M14" i="14"/>
  <c r="M16" i="14"/>
  <c r="N16" i="14"/>
  <c r="M15" i="14"/>
  <c r="N15" i="14"/>
  <c r="M18" i="14"/>
  <c r="N17" i="14"/>
  <c r="M17" i="14"/>
</calcChain>
</file>

<file path=xl/sharedStrings.xml><?xml version="1.0" encoding="utf-8"?>
<sst xmlns="http://schemas.openxmlformats.org/spreadsheetml/2006/main" count="1265" uniqueCount="79">
  <si>
    <t>Samples</t>
  </si>
  <si>
    <t>Mixture</t>
  </si>
  <si>
    <t>Type</t>
  </si>
  <si>
    <t>E1</t>
  </si>
  <si>
    <t>E2</t>
  </si>
  <si>
    <t>E3</t>
  </si>
  <si>
    <t>C1</t>
  </si>
  <si>
    <t>C2</t>
  </si>
  <si>
    <t>C3</t>
  </si>
  <si>
    <t>EC1</t>
  </si>
  <si>
    <t>EC2</t>
  </si>
  <si>
    <t>EC3</t>
  </si>
  <si>
    <t>Average</t>
  </si>
  <si>
    <t>Stdev</t>
  </si>
  <si>
    <t>Control</t>
  </si>
  <si>
    <t>A+S 100:1</t>
  </si>
  <si>
    <t>Sucrose</t>
  </si>
  <si>
    <t>A+S 10:1</t>
  </si>
  <si>
    <t>A+S 1:1</t>
  </si>
  <si>
    <t>A+S 1:10</t>
  </si>
  <si>
    <t>A+S 1:100</t>
  </si>
  <si>
    <t>Experimental</t>
  </si>
  <si>
    <t>Predicted</t>
  </si>
  <si>
    <t>Aav11</t>
  </si>
  <si>
    <t>A+T 100:1</t>
  </si>
  <si>
    <t>Trehalose</t>
  </si>
  <si>
    <t>A+T 10:1</t>
  </si>
  <si>
    <t>A+T 1:1</t>
  </si>
  <si>
    <t>A+T 1:10</t>
  </si>
  <si>
    <t>A+T 1:100</t>
  </si>
  <si>
    <t>At20</t>
  </si>
  <si>
    <t>At22</t>
  </si>
  <si>
    <t>At44</t>
  </si>
  <si>
    <t>At11</t>
  </si>
  <si>
    <t>He11</t>
  </si>
  <si>
    <t>H+S 100:1</t>
  </si>
  <si>
    <t>H+S 10:1</t>
  </si>
  <si>
    <t>H+S 1:1</t>
  </si>
  <si>
    <t>H+S 1:10</t>
  </si>
  <si>
    <t>H+S 1:100</t>
  </si>
  <si>
    <t>H+T 100:1</t>
  </si>
  <si>
    <t>H+T 10:1</t>
  </si>
  <si>
    <t>H+T 1:1</t>
  </si>
  <si>
    <t>H+T 1:10</t>
  </si>
  <si>
    <t>H+T 1:100</t>
  </si>
  <si>
    <t>Av11</t>
  </si>
  <si>
    <t>Synergy Calculations</t>
  </si>
  <si>
    <t>1:100 predicted</t>
  </si>
  <si>
    <t>1:100 exp</t>
  </si>
  <si>
    <t>% synergy</t>
  </si>
  <si>
    <t>Avg % synergy</t>
  </si>
  <si>
    <t>STD</t>
  </si>
  <si>
    <t>1:10 predicted</t>
  </si>
  <si>
    <t>1:10 exp</t>
  </si>
  <si>
    <t>**</t>
  </si>
  <si>
    <t>*</t>
  </si>
  <si>
    <t>NS</t>
  </si>
  <si>
    <t>***</t>
  </si>
  <si>
    <t>Ns</t>
  </si>
  <si>
    <t>Sample</t>
  </si>
  <si>
    <t>Protectant</t>
  </si>
  <si>
    <t>Calculation</t>
  </si>
  <si>
    <t>Protection</t>
  </si>
  <si>
    <t>Protect_add</t>
  </si>
  <si>
    <t>Percent_Synergy</t>
  </si>
  <si>
    <t>Protein1</t>
  </si>
  <si>
    <t>Mixed</t>
  </si>
  <si>
    <t>Synergy</t>
  </si>
  <si>
    <t>Protein2</t>
  </si>
  <si>
    <t>Protein3</t>
  </si>
  <si>
    <t>Protein</t>
  </si>
  <si>
    <t>Additive</t>
  </si>
  <si>
    <t>Sugar</t>
  </si>
  <si>
    <t>Peptide</t>
  </si>
  <si>
    <t>%synergy_tre</t>
  </si>
  <si>
    <t>%synergy_tre_err</t>
  </si>
  <si>
    <t>%synergy_suc</t>
  </si>
  <si>
    <t>%synergy_suc_err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</si>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</sst>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 (Body)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2" borderId="0" xfId="0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5B9D-7A7E-7248-B76A-72792AA1F1DA}">
  <dimension ref="A1:G14"/>
  <sheetViews>
    <sheetView workbookViewId="0">
      <selection activeCell="E29" sqref="E29"/>
    </sheetView>
  </sheetViews>
  <sheetFormatPr baseColWidth="10" defaultRowHeight="16" x14ac:dyDescent="0.2"/>
  <sheetData>
    <row r="1" spans="1:7" x14ac:dyDescent="0.2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13</v>
      </c>
    </row>
    <row r="2" spans="1:7" x14ac:dyDescent="0.2">
      <c r="A2" s="5" t="s">
        <v>65</v>
      </c>
      <c r="B2" t="s">
        <v>66</v>
      </c>
      <c r="C2" t="s">
        <v>67</v>
      </c>
      <c r="D2" s="6">
        <v>40</v>
      </c>
      <c r="E2" s="6">
        <v>40</v>
      </c>
      <c r="F2">
        <f>E2-E5</f>
        <v>0</v>
      </c>
      <c r="G2" s="6">
        <v>2.5</v>
      </c>
    </row>
    <row r="3" spans="1:7" x14ac:dyDescent="0.2">
      <c r="A3" s="5" t="s">
        <v>68</v>
      </c>
      <c r="B3" t="s">
        <v>66</v>
      </c>
      <c r="C3" t="s">
        <v>67</v>
      </c>
      <c r="D3" s="6">
        <v>80</v>
      </c>
      <c r="E3" s="6">
        <v>80</v>
      </c>
      <c r="F3">
        <f>E3-E6</f>
        <v>40</v>
      </c>
      <c r="G3" s="6">
        <v>2.5</v>
      </c>
    </row>
    <row r="4" spans="1:7" x14ac:dyDescent="0.2">
      <c r="A4" s="5" t="s">
        <v>69</v>
      </c>
      <c r="B4" t="s">
        <v>66</v>
      </c>
      <c r="C4" t="s">
        <v>67</v>
      </c>
      <c r="D4" s="6">
        <v>10</v>
      </c>
      <c r="E4" s="6">
        <v>10</v>
      </c>
      <c r="F4">
        <f>E4-E7</f>
        <v>-30</v>
      </c>
      <c r="G4" s="6">
        <v>2.5</v>
      </c>
    </row>
    <row r="5" spans="1:7" x14ac:dyDescent="0.2">
      <c r="A5" s="5" t="s">
        <v>65</v>
      </c>
      <c r="B5" t="s">
        <v>70</v>
      </c>
      <c r="C5" t="s">
        <v>71</v>
      </c>
      <c r="D5" s="6">
        <v>30</v>
      </c>
      <c r="E5" s="6">
        <f>D5+D8</f>
        <v>40</v>
      </c>
      <c r="G5" s="6">
        <v>2.5</v>
      </c>
    </row>
    <row r="6" spans="1:7" x14ac:dyDescent="0.2">
      <c r="A6" s="5" t="s">
        <v>68</v>
      </c>
      <c r="B6" t="s">
        <v>70</v>
      </c>
      <c r="C6" t="s">
        <v>71</v>
      </c>
      <c r="D6" s="6">
        <v>30</v>
      </c>
      <c r="E6" s="6">
        <f>D6+D9</f>
        <v>40</v>
      </c>
      <c r="G6" s="6">
        <v>2.5</v>
      </c>
    </row>
    <row r="7" spans="1:7" x14ac:dyDescent="0.2">
      <c r="A7" s="5" t="s">
        <v>69</v>
      </c>
      <c r="B7" t="s">
        <v>70</v>
      </c>
      <c r="C7" t="s">
        <v>71</v>
      </c>
      <c r="D7" s="6">
        <v>30</v>
      </c>
      <c r="E7" s="6">
        <f>D7+D10</f>
        <v>40</v>
      </c>
      <c r="G7" s="6">
        <v>2.5</v>
      </c>
    </row>
    <row r="8" spans="1:7" x14ac:dyDescent="0.2">
      <c r="A8" s="5" t="s">
        <v>65</v>
      </c>
      <c r="B8" t="s">
        <v>72</v>
      </c>
      <c r="C8" t="s">
        <v>71</v>
      </c>
      <c r="D8" s="6">
        <v>10</v>
      </c>
      <c r="E8" s="6">
        <v>30</v>
      </c>
    </row>
    <row r="9" spans="1:7" x14ac:dyDescent="0.2">
      <c r="A9" s="5" t="s">
        <v>68</v>
      </c>
      <c r="B9" t="s">
        <v>72</v>
      </c>
      <c r="C9" t="s">
        <v>71</v>
      </c>
      <c r="D9" s="6">
        <v>10</v>
      </c>
      <c r="E9" s="6">
        <v>30</v>
      </c>
    </row>
    <row r="10" spans="1:7" x14ac:dyDescent="0.2">
      <c r="A10" s="5" t="s">
        <v>69</v>
      </c>
      <c r="B10" t="s">
        <v>72</v>
      </c>
      <c r="C10" t="s">
        <v>71</v>
      </c>
      <c r="D10" s="6">
        <v>10</v>
      </c>
      <c r="E10" s="6">
        <v>30</v>
      </c>
      <c r="G10" s="6"/>
    </row>
    <row r="11" spans="1:7" x14ac:dyDescent="0.2">
      <c r="B11" s="6"/>
    </row>
    <row r="12" spans="1:7" x14ac:dyDescent="0.2">
      <c r="B12" s="6"/>
    </row>
    <row r="13" spans="1:7" x14ac:dyDescent="0.2">
      <c r="G13" s="6"/>
    </row>
    <row r="14" spans="1:7" x14ac:dyDescent="0.2">
      <c r="G14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F927-614B-D84A-9E32-8A68A375BBD9}">
  <dimension ref="A1:P34"/>
  <sheetViews>
    <sheetView topLeftCell="A4" workbookViewId="0">
      <selection activeCell="P12" sqref="P12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>
        <v>-9.0000000000000006E-5</v>
      </c>
      <c r="E2">
        <v>-6.0000000000000002E-5</v>
      </c>
      <c r="F2">
        <v>-2.0000000000000002E-5</v>
      </c>
      <c r="G2">
        <v>-5.8999999999999999E-3</v>
      </c>
      <c r="H2">
        <v>-5.7999999999999996E-3</v>
      </c>
      <c r="I2">
        <v>-5.5999999999999999E-3</v>
      </c>
      <c r="J2">
        <f>D2/G2*100</f>
        <v>1.5254237288135595</v>
      </c>
      <c r="K2">
        <f>E2/H2*100</f>
        <v>1.0344827586206897</v>
      </c>
      <c r="L2">
        <f>F2/I2*100</f>
        <v>0.35714285714285715</v>
      </c>
      <c r="M2">
        <f>AVERAGE(J2:L2)</f>
        <v>0.97234978152570217</v>
      </c>
      <c r="N2">
        <f>STDEV(J2:L2)</f>
        <v>0.58661352602026529</v>
      </c>
    </row>
    <row r="3" spans="1:16" x14ac:dyDescent="0.2">
      <c r="A3" t="s">
        <v>30</v>
      </c>
      <c r="B3" t="s">
        <v>30</v>
      </c>
      <c r="C3" t="s">
        <v>30</v>
      </c>
      <c r="D3">
        <v>-1.1999999999999999E-3</v>
      </c>
      <c r="E3">
        <v>-1.2999999999999999E-3</v>
      </c>
      <c r="F3">
        <v>-1.1999999999999999E-3</v>
      </c>
      <c r="G3">
        <v>-6.0000000000000001E-3</v>
      </c>
      <c r="H3">
        <v>-6.1999999999999998E-3</v>
      </c>
      <c r="I3">
        <v>-6.7000000000000002E-3</v>
      </c>
      <c r="J3">
        <f t="shared" ref="J3:L13" si="0">D3/G3*100</f>
        <v>20</v>
      </c>
      <c r="K3">
        <f t="shared" si="0"/>
        <v>20.967741935483872</v>
      </c>
      <c r="L3">
        <f t="shared" si="0"/>
        <v>17.910447761194028</v>
      </c>
      <c r="M3">
        <f t="shared" ref="M3:M18" si="1">AVERAGE(J3:L3)</f>
        <v>19.626063232225967</v>
      </c>
      <c r="N3">
        <f t="shared" ref="N3:N18" si="2">STDEV(J3:L3)</f>
        <v>1.5625727012707673</v>
      </c>
    </row>
    <row r="4" spans="1:16" x14ac:dyDescent="0.2">
      <c r="A4" t="s">
        <v>15</v>
      </c>
      <c r="B4" t="s">
        <v>16</v>
      </c>
      <c r="C4" t="s">
        <v>16</v>
      </c>
      <c r="D4">
        <v>-1E-4</v>
      </c>
      <c r="E4">
        <v>-4.0000000000000002E-4</v>
      </c>
      <c r="F4">
        <v>-1E-4</v>
      </c>
      <c r="G4">
        <v>-7.6E-3</v>
      </c>
      <c r="H4">
        <v>-7.4000000000000003E-3</v>
      </c>
      <c r="I4">
        <v>-7.4000000000000003E-3</v>
      </c>
      <c r="J4">
        <f t="shared" si="0"/>
        <v>1.3157894736842106</v>
      </c>
      <c r="K4">
        <f t="shared" si="0"/>
        <v>5.4054054054054053</v>
      </c>
      <c r="L4">
        <f t="shared" si="0"/>
        <v>1.3513513513513513</v>
      </c>
      <c r="M4">
        <f t="shared" si="1"/>
        <v>2.6908487434803221</v>
      </c>
      <c r="N4">
        <f t="shared" si="2"/>
        <v>2.3509422717045165</v>
      </c>
    </row>
    <row r="5" spans="1:16" x14ac:dyDescent="0.2">
      <c r="A5" t="s">
        <v>17</v>
      </c>
      <c r="B5" t="s">
        <v>16</v>
      </c>
      <c r="C5" t="s">
        <v>16</v>
      </c>
      <c r="D5">
        <v>-1E-4</v>
      </c>
      <c r="E5">
        <v>-2.0000000000000001E-4</v>
      </c>
      <c r="F5">
        <v>-8.0000000000000007E-5</v>
      </c>
      <c r="G5">
        <v>-7.4999999999999997E-3</v>
      </c>
      <c r="H5">
        <v>-7.3000000000000001E-3</v>
      </c>
      <c r="I5">
        <v>-7.9000000000000008E-3</v>
      </c>
      <c r="J5">
        <f t="shared" si="0"/>
        <v>1.3333333333333335</v>
      </c>
      <c r="K5">
        <f t="shared" si="0"/>
        <v>2.7397260273972606</v>
      </c>
      <c r="L5">
        <f t="shared" si="0"/>
        <v>1.0126582278481013</v>
      </c>
      <c r="M5">
        <f t="shared" si="1"/>
        <v>1.6952391961928985</v>
      </c>
      <c r="N5">
        <f t="shared" si="2"/>
        <v>0.91865264721710105</v>
      </c>
    </row>
    <row r="6" spans="1:16" x14ac:dyDescent="0.2">
      <c r="A6" t="s">
        <v>18</v>
      </c>
      <c r="B6" t="s">
        <v>16</v>
      </c>
      <c r="C6" t="s">
        <v>16</v>
      </c>
      <c r="D6">
        <v>-1E-4</v>
      </c>
      <c r="E6">
        <v>-2.0000000000000001E-4</v>
      </c>
      <c r="F6">
        <v>-2.9999999999999997E-4</v>
      </c>
      <c r="G6">
        <v>-8.3000000000000001E-3</v>
      </c>
      <c r="H6">
        <v>-7.4999999999999997E-3</v>
      </c>
      <c r="I6">
        <v>-7.7999999999999996E-3</v>
      </c>
      <c r="J6">
        <f t="shared" si="0"/>
        <v>1.2048192771084338</v>
      </c>
      <c r="K6">
        <f t="shared" si="0"/>
        <v>2.666666666666667</v>
      </c>
      <c r="L6">
        <f t="shared" si="0"/>
        <v>3.8461538461538458</v>
      </c>
      <c r="M6">
        <f t="shared" si="1"/>
        <v>2.5725465966429821</v>
      </c>
      <c r="N6">
        <f t="shared" si="2"/>
        <v>1.3231802662882053</v>
      </c>
    </row>
    <row r="7" spans="1:16" x14ac:dyDescent="0.2">
      <c r="A7" t="s">
        <v>19</v>
      </c>
      <c r="B7" t="s">
        <v>16</v>
      </c>
      <c r="C7" t="s">
        <v>16</v>
      </c>
      <c r="D7">
        <v>-4.0000000000000002E-4</v>
      </c>
      <c r="E7">
        <v>-2.9999999999999997E-4</v>
      </c>
      <c r="F7">
        <v>-4.0000000000000002E-4</v>
      </c>
      <c r="G7">
        <v>-7.3000000000000001E-3</v>
      </c>
      <c r="H7">
        <v>-8.0000000000000002E-3</v>
      </c>
      <c r="I7">
        <v>-7.1999999999999998E-3</v>
      </c>
      <c r="J7">
        <f t="shared" si="0"/>
        <v>5.4794520547945211</v>
      </c>
      <c r="K7">
        <f t="shared" si="0"/>
        <v>3.75</v>
      </c>
      <c r="L7">
        <f t="shared" si="0"/>
        <v>5.5555555555555562</v>
      </c>
      <c r="M7">
        <f t="shared" si="1"/>
        <v>4.9283358701166931</v>
      </c>
      <c r="N7">
        <f t="shared" si="2"/>
        <v>1.0211779976134223</v>
      </c>
    </row>
    <row r="8" spans="1:16" x14ac:dyDescent="0.2">
      <c r="A8" t="s">
        <v>20</v>
      </c>
      <c r="B8" t="s">
        <v>16</v>
      </c>
      <c r="C8" t="s">
        <v>16</v>
      </c>
      <c r="D8">
        <v>-8.0000000000000004E-4</v>
      </c>
      <c r="E8">
        <v>-8.0000000000000004E-4</v>
      </c>
      <c r="F8">
        <v>-1.1999999999999999E-3</v>
      </c>
      <c r="G8">
        <v>-7.6E-3</v>
      </c>
      <c r="H8">
        <v>-7.7999999999999996E-3</v>
      </c>
      <c r="I8">
        <v>-7.6E-3</v>
      </c>
      <c r="J8">
        <f t="shared" si="0"/>
        <v>10.526315789473685</v>
      </c>
      <c r="K8">
        <f t="shared" si="0"/>
        <v>10.256410256410257</v>
      </c>
      <c r="L8">
        <f t="shared" si="0"/>
        <v>15.789473684210526</v>
      </c>
      <c r="M8">
        <f t="shared" si="1"/>
        <v>12.190733243364823</v>
      </c>
      <c r="N8">
        <f t="shared" si="2"/>
        <v>3.1195210881845847</v>
      </c>
    </row>
    <row r="9" spans="1:16" x14ac:dyDescent="0.2">
      <c r="A9" t="s">
        <v>15</v>
      </c>
      <c r="B9" t="s">
        <v>21</v>
      </c>
      <c r="C9" t="s">
        <v>21</v>
      </c>
      <c r="D9">
        <v>-2E-3</v>
      </c>
      <c r="E9">
        <v>-2E-3</v>
      </c>
      <c r="F9">
        <v>-1.9E-3</v>
      </c>
      <c r="G9">
        <v>-7.4999999999999997E-3</v>
      </c>
      <c r="H9">
        <v>-7.9000000000000008E-3</v>
      </c>
      <c r="I9">
        <v>-7.7000000000000002E-3</v>
      </c>
      <c r="J9">
        <f t="shared" si="0"/>
        <v>26.666666666666668</v>
      </c>
      <c r="K9">
        <f t="shared" si="0"/>
        <v>25.316455696202528</v>
      </c>
      <c r="L9">
        <f t="shared" si="0"/>
        <v>24.675324675324674</v>
      </c>
      <c r="M9">
        <f t="shared" si="1"/>
        <v>25.552815679397956</v>
      </c>
      <c r="N9">
        <f t="shared" si="2"/>
        <v>1.0164941037028112</v>
      </c>
    </row>
    <row r="10" spans="1:16" x14ac:dyDescent="0.2">
      <c r="A10" t="s">
        <v>17</v>
      </c>
      <c r="B10" t="s">
        <v>21</v>
      </c>
      <c r="C10" t="s">
        <v>21</v>
      </c>
      <c r="D10">
        <v>-1.9E-3</v>
      </c>
      <c r="E10">
        <v>-1.8E-3</v>
      </c>
      <c r="F10">
        <v>-1.8E-3</v>
      </c>
      <c r="G10">
        <v>-7.4999999999999997E-3</v>
      </c>
      <c r="H10">
        <v>-8.0000000000000002E-3</v>
      </c>
      <c r="I10">
        <v>-8.2000000000000007E-3</v>
      </c>
      <c r="J10">
        <f t="shared" si="0"/>
        <v>25.333333333333336</v>
      </c>
      <c r="K10">
        <f t="shared" si="0"/>
        <v>22.499999999999996</v>
      </c>
      <c r="L10">
        <f t="shared" si="0"/>
        <v>21.95121951219512</v>
      </c>
      <c r="M10">
        <f t="shared" si="1"/>
        <v>23.26151761517615</v>
      </c>
      <c r="N10">
        <f t="shared" si="2"/>
        <v>1.8151047582581064</v>
      </c>
    </row>
    <row r="11" spans="1:16" x14ac:dyDescent="0.2">
      <c r="A11" t="s">
        <v>18</v>
      </c>
      <c r="B11" t="s">
        <v>21</v>
      </c>
      <c r="C11" t="s">
        <v>21</v>
      </c>
      <c r="D11">
        <v>-1.8E-3</v>
      </c>
      <c r="E11">
        <v>-2E-3</v>
      </c>
      <c r="F11">
        <v>-1.9E-3</v>
      </c>
      <c r="G11">
        <v>-8.0000000000000002E-3</v>
      </c>
      <c r="H11">
        <v>-8.0999999999999996E-3</v>
      </c>
      <c r="I11">
        <v>-7.6E-3</v>
      </c>
      <c r="J11">
        <f t="shared" si="0"/>
        <v>22.499999999999996</v>
      </c>
      <c r="K11">
        <f t="shared" si="0"/>
        <v>24.691358024691361</v>
      </c>
      <c r="L11">
        <f t="shared" si="0"/>
        <v>25</v>
      </c>
      <c r="M11">
        <f t="shared" si="1"/>
        <v>24.063786008230451</v>
      </c>
      <c r="N11">
        <f t="shared" si="2"/>
        <v>1.3630425440475482</v>
      </c>
    </row>
    <row r="12" spans="1:16" x14ac:dyDescent="0.2">
      <c r="A12" t="s">
        <v>19</v>
      </c>
      <c r="B12" t="s">
        <v>21</v>
      </c>
      <c r="C12" t="s">
        <v>21</v>
      </c>
      <c r="D12">
        <v>-3.0999999999999999E-3</v>
      </c>
      <c r="E12">
        <v>-2.7000000000000001E-3</v>
      </c>
      <c r="F12">
        <v>-2.5999999999999999E-3</v>
      </c>
      <c r="G12">
        <v>-7.6E-3</v>
      </c>
      <c r="H12">
        <v>-7.4000000000000003E-3</v>
      </c>
      <c r="I12">
        <v>-7.7000000000000002E-3</v>
      </c>
      <c r="J12">
        <f t="shared" si="0"/>
        <v>40.789473684210527</v>
      </c>
      <c r="K12">
        <f t="shared" si="0"/>
        <v>36.486486486486484</v>
      </c>
      <c r="L12">
        <f t="shared" si="0"/>
        <v>33.766233766233761</v>
      </c>
      <c r="M12">
        <f t="shared" si="1"/>
        <v>37.014064645643593</v>
      </c>
      <c r="N12">
        <f t="shared" si="2"/>
        <v>3.5412185433661501</v>
      </c>
      <c r="P12" t="s">
        <v>78</v>
      </c>
    </row>
    <row r="13" spans="1:16" x14ac:dyDescent="0.2">
      <c r="A13" t="s">
        <v>20</v>
      </c>
      <c r="B13" t="s">
        <v>21</v>
      </c>
      <c r="C13" t="s">
        <v>21</v>
      </c>
      <c r="D13">
        <v>-5.3E-3</v>
      </c>
      <c r="E13">
        <v>-4.4999999999999997E-3</v>
      </c>
      <c r="F13">
        <v>-5.1000000000000004E-3</v>
      </c>
      <c r="G13">
        <v>-7.4999999999999997E-3</v>
      </c>
      <c r="H13">
        <v>-7.0000000000000001E-3</v>
      </c>
      <c r="I13">
        <v>-7.1999999999999998E-3</v>
      </c>
      <c r="J13">
        <f t="shared" si="0"/>
        <v>70.666666666666671</v>
      </c>
      <c r="K13">
        <f t="shared" si="0"/>
        <v>64.285714285714278</v>
      </c>
      <c r="L13">
        <f t="shared" si="0"/>
        <v>70.833333333333343</v>
      </c>
      <c r="M13">
        <f t="shared" si="1"/>
        <v>68.595238095238102</v>
      </c>
      <c r="N13">
        <f t="shared" si="2"/>
        <v>3.7330873339749187</v>
      </c>
    </row>
    <row r="14" spans="1:16" x14ac:dyDescent="0.2">
      <c r="A14" t="s">
        <v>15</v>
      </c>
      <c r="B14" t="s">
        <v>22</v>
      </c>
      <c r="C14" t="s">
        <v>22</v>
      </c>
      <c r="J14">
        <f>J3+J4</f>
        <v>21.315789473684212</v>
      </c>
      <c r="K14">
        <f t="shared" ref="K14:L14" si="3">K3+K4</f>
        <v>26.373147340889275</v>
      </c>
      <c r="L14">
        <f t="shared" si="3"/>
        <v>19.261799112545379</v>
      </c>
      <c r="M14">
        <f t="shared" si="1"/>
        <v>22.31691197570629</v>
      </c>
      <c r="N14">
        <f t="shared" si="2"/>
        <v>3.659850147783859</v>
      </c>
      <c r="P14">
        <f>TTEST(J14:L14,J9:L9,2,3)</f>
        <v>0.26201048353144707</v>
      </c>
    </row>
    <row r="15" spans="1:16" x14ac:dyDescent="0.2">
      <c r="A15" t="s">
        <v>17</v>
      </c>
      <c r="B15" t="s">
        <v>22</v>
      </c>
      <c r="C15" t="s">
        <v>22</v>
      </c>
      <c r="J15">
        <f>J3+J5</f>
        <v>21.333333333333332</v>
      </c>
      <c r="K15">
        <f t="shared" ref="K15:L15" si="4">K3+K5</f>
        <v>23.707467962881132</v>
      </c>
      <c r="L15">
        <f t="shared" si="4"/>
        <v>18.923105989042128</v>
      </c>
      <c r="M15">
        <f t="shared" si="1"/>
        <v>21.321302428418864</v>
      </c>
      <c r="N15">
        <f t="shared" si="2"/>
        <v>2.3922036767766994</v>
      </c>
      <c r="P15">
        <f>TTEST(J15:L15,J10:L10,2,3)</f>
        <v>0.32994302250232732</v>
      </c>
    </row>
    <row r="16" spans="1:16" x14ac:dyDescent="0.2">
      <c r="A16" t="s">
        <v>18</v>
      </c>
      <c r="B16" t="s">
        <v>22</v>
      </c>
      <c r="C16" t="s">
        <v>22</v>
      </c>
      <c r="J16">
        <f>J3+J6</f>
        <v>21.204819277108435</v>
      </c>
      <c r="K16">
        <f t="shared" ref="K16:L16" si="5">K3+K6</f>
        <v>23.63440860215054</v>
      </c>
      <c r="L16">
        <f t="shared" si="5"/>
        <v>21.756601607347875</v>
      </c>
      <c r="M16">
        <f t="shared" si="1"/>
        <v>22.19860982886895</v>
      </c>
      <c r="N16">
        <f t="shared" si="2"/>
        <v>1.2736775584930458</v>
      </c>
      <c r="P16">
        <f>TTEST(J16:L16,J11:L11,2,3)</f>
        <v>0.15868862709018527</v>
      </c>
    </row>
    <row r="17" spans="1:16" x14ac:dyDescent="0.2">
      <c r="A17" t="s">
        <v>19</v>
      </c>
      <c r="B17" t="s">
        <v>22</v>
      </c>
      <c r="C17" t="s">
        <v>22</v>
      </c>
      <c r="J17">
        <f>J3+J7</f>
        <v>25.479452054794521</v>
      </c>
      <c r="K17">
        <f t="shared" ref="K17:L17" si="6">K3+K7</f>
        <v>24.717741935483872</v>
      </c>
      <c r="L17">
        <f t="shared" si="6"/>
        <v>23.466003316749585</v>
      </c>
      <c r="M17">
        <f t="shared" si="1"/>
        <v>24.554399102342661</v>
      </c>
      <c r="N17">
        <f t="shared" si="2"/>
        <v>1.0166142906912308</v>
      </c>
      <c r="P17">
        <f>TTEST(J17:L17,J12:L12,2,3)</f>
        <v>1.9392320707817146E-2</v>
      </c>
    </row>
    <row r="18" spans="1:16" x14ac:dyDescent="0.2">
      <c r="A18" t="s">
        <v>20</v>
      </c>
      <c r="B18" t="s">
        <v>22</v>
      </c>
      <c r="C18" t="s">
        <v>22</v>
      </c>
      <c r="J18">
        <f>J3+J8</f>
        <v>30.526315789473685</v>
      </c>
      <c r="K18">
        <f t="shared" ref="K18:L18" si="7">K3+K8</f>
        <v>31.224152191894127</v>
      </c>
      <c r="L18">
        <f t="shared" si="7"/>
        <v>33.699921445404556</v>
      </c>
      <c r="M18">
        <f t="shared" si="1"/>
        <v>31.816796475590792</v>
      </c>
      <c r="N18">
        <f t="shared" si="2"/>
        <v>1.6677420814046306</v>
      </c>
      <c r="P18">
        <f>TTEST(J18:L18,J13:L13,2,3)</f>
        <v>8.8741727828519192E-4</v>
      </c>
    </row>
    <row r="22" spans="1:16" x14ac:dyDescent="0.2">
      <c r="A22" t="s">
        <v>46</v>
      </c>
    </row>
    <row r="24" spans="1:16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  <c r="H24" t="s">
        <v>52</v>
      </c>
      <c r="I24" t="s">
        <v>53</v>
      </c>
      <c r="J24" t="s">
        <v>49</v>
      </c>
      <c r="K24" t="s">
        <v>50</v>
      </c>
      <c r="L24" t="s">
        <v>51</v>
      </c>
    </row>
    <row r="25" spans="1:16" x14ac:dyDescent="0.2">
      <c r="A25">
        <v>30.526315789473685</v>
      </c>
      <c r="B25">
        <v>70.666666666666671</v>
      </c>
      <c r="C25">
        <f>B25-A25</f>
        <v>40.140350877192986</v>
      </c>
      <c r="D25">
        <f>AVERAGE(C25:C27)</f>
        <v>36.77844161964731</v>
      </c>
      <c r="E25">
        <f>STDEV(C25:C27)</f>
        <v>3.5527194623871075</v>
      </c>
      <c r="H25">
        <v>25.479452054794521</v>
      </c>
      <c r="I25">
        <v>40.789473684210527</v>
      </c>
      <c r="J25">
        <f>I25-H25</f>
        <v>15.310021629416006</v>
      </c>
      <c r="K25">
        <f>AVERAGE(J25:J27)</f>
        <v>12.459665543300931</v>
      </c>
      <c r="L25">
        <f>STDEV(J25:J27)</f>
        <v>2.575370027749329</v>
      </c>
    </row>
    <row r="26" spans="1:16" x14ac:dyDescent="0.2">
      <c r="A26">
        <v>31.224152191894127</v>
      </c>
      <c r="B26">
        <v>64.285714285714278</v>
      </c>
      <c r="C26">
        <f>B26-A26</f>
        <v>33.06156209382015</v>
      </c>
      <c r="H26">
        <v>24.717741935483872</v>
      </c>
      <c r="I26">
        <v>36.486486486486484</v>
      </c>
      <c r="J26">
        <f>I26-H26</f>
        <v>11.768744551002612</v>
      </c>
    </row>
    <row r="27" spans="1:16" x14ac:dyDescent="0.2">
      <c r="A27">
        <v>33.699921445404556</v>
      </c>
      <c r="B27">
        <v>70.833333333333343</v>
      </c>
      <c r="C27">
        <f>B27-A27</f>
        <v>37.133411887928787</v>
      </c>
      <c r="H27">
        <v>23.466003316749585</v>
      </c>
      <c r="I27">
        <v>33.766233766233761</v>
      </c>
      <c r="J27">
        <f>I27-H27</f>
        <v>10.300230449484175</v>
      </c>
    </row>
    <row r="31" spans="1:16" x14ac:dyDescent="0.2">
      <c r="A31" t="s">
        <v>52</v>
      </c>
      <c r="B31" t="s">
        <v>53</v>
      </c>
      <c r="C31" t="s">
        <v>49</v>
      </c>
      <c r="D31" t="s">
        <v>50</v>
      </c>
      <c r="E31" t="s">
        <v>51</v>
      </c>
    </row>
    <row r="32" spans="1:16" x14ac:dyDescent="0.2">
      <c r="A32">
        <v>25.479452054794521</v>
      </c>
      <c r="B32">
        <v>40.789473684210527</v>
      </c>
      <c r="C32">
        <f>B32-A32</f>
        <v>15.310021629416006</v>
      </c>
      <c r="D32">
        <f>AVERAGE(C32:C34)</f>
        <v>12.459665543300931</v>
      </c>
      <c r="E32">
        <f>STDEV(C32:C34)</f>
        <v>2.575370027749329</v>
      </c>
    </row>
    <row r="33" spans="1:3" x14ac:dyDescent="0.2">
      <c r="A33">
        <v>24.717741935483872</v>
      </c>
      <c r="B33">
        <v>36.486486486486484</v>
      </c>
      <c r="C33">
        <f>B33-A33</f>
        <v>11.768744551002612</v>
      </c>
    </row>
    <row r="34" spans="1:3" x14ac:dyDescent="0.2">
      <c r="A34">
        <v>23.466003316749585</v>
      </c>
      <c r="B34">
        <v>33.766233766233761</v>
      </c>
      <c r="C34">
        <f>B34-A34</f>
        <v>10.300230449484175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5516-4915-6547-8F99-82F7FBE1A1CD}">
  <dimension ref="A1:Q35"/>
  <sheetViews>
    <sheetView topLeftCell="A4" workbookViewId="0">
      <selection activeCell="P12" sqref="P12"/>
    </sheetView>
  </sheetViews>
  <sheetFormatPr baseColWidth="10" defaultRowHeight="16" x14ac:dyDescent="0.2"/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7" x14ac:dyDescent="0.2">
      <c r="A2" s="1" t="s">
        <v>14</v>
      </c>
      <c r="B2" s="1" t="s">
        <v>14</v>
      </c>
      <c r="C2" s="1" t="s">
        <v>14</v>
      </c>
      <c r="D2" s="1">
        <v>-5.0000000000000002E-5</v>
      </c>
      <c r="E2" s="1">
        <v>-8.0000000000000007E-5</v>
      </c>
      <c r="F2" s="1">
        <v>-1E-4</v>
      </c>
      <c r="G2" s="1">
        <v>-8.8999999999999999E-3</v>
      </c>
      <c r="H2" s="1">
        <v>-8.8000000000000005E-3</v>
      </c>
      <c r="I2" s="1">
        <v>-8.5000000000000006E-3</v>
      </c>
      <c r="J2" s="1">
        <f>D2/G2*100</f>
        <v>0.5617977528089888</v>
      </c>
      <c r="K2" s="1">
        <f>E2/H2*100</f>
        <v>0.90909090909090906</v>
      </c>
      <c r="L2" s="1">
        <f>F2/I2*100</f>
        <v>1.1764705882352942</v>
      </c>
      <c r="M2" s="1">
        <f>AVERAGE(J2:L2)</f>
        <v>0.88245308337839745</v>
      </c>
      <c r="N2" s="1">
        <f>STDEV(J2:L2)</f>
        <v>0.3082009960590183</v>
      </c>
    </row>
    <row r="3" spans="1:17" x14ac:dyDescent="0.2">
      <c r="A3" t="s">
        <v>34</v>
      </c>
      <c r="B3" t="s">
        <v>34</v>
      </c>
      <c r="C3" t="s">
        <v>34</v>
      </c>
      <c r="D3" s="1">
        <v>-1.6999999999999999E-3</v>
      </c>
      <c r="E3" s="1">
        <v>-1.1000000000000001E-3</v>
      </c>
      <c r="F3" s="1">
        <v>-1.1999999999999999E-3</v>
      </c>
      <c r="G3" s="1">
        <v>-8.8000000000000005E-3</v>
      </c>
      <c r="H3" s="1">
        <v>-8.5000000000000006E-3</v>
      </c>
      <c r="I3" s="1">
        <v>-8.8000000000000005E-3</v>
      </c>
      <c r="J3" s="1">
        <f t="shared" ref="J3:L13" si="0">D3/G3*100</f>
        <v>19.318181818181817</v>
      </c>
      <c r="K3" s="1">
        <f t="shared" si="0"/>
        <v>12.941176470588237</v>
      </c>
      <c r="L3" s="1">
        <f t="shared" si="0"/>
        <v>13.636363636363635</v>
      </c>
      <c r="M3" s="1">
        <f t="shared" ref="M3:M18" si="1">AVERAGE(J3:L3)</f>
        <v>15.298573975044562</v>
      </c>
      <c r="N3" s="1">
        <f t="shared" ref="N3:N18" si="2">STDEV(J3:L3)</f>
        <v>3.4983934467584725</v>
      </c>
    </row>
    <row r="4" spans="1:17" x14ac:dyDescent="0.2">
      <c r="A4" s="1" t="s">
        <v>40</v>
      </c>
      <c r="B4" s="1" t="s">
        <v>25</v>
      </c>
      <c r="C4" s="1" t="s">
        <v>25</v>
      </c>
      <c r="D4" s="1">
        <v>-9.0000000000000006E-5</v>
      </c>
      <c r="E4" s="1">
        <v>-9.0000000000000006E-5</v>
      </c>
      <c r="F4" s="1">
        <v>-1E-4</v>
      </c>
      <c r="G4" s="1">
        <v>-8.8999999999999999E-3</v>
      </c>
      <c r="H4" s="1">
        <v>-8.8000000000000005E-3</v>
      </c>
      <c r="I4" s="1">
        <v>-8.9999999999999993E-3</v>
      </c>
      <c r="J4" s="1">
        <f t="shared" si="0"/>
        <v>1.0112359550561798</v>
      </c>
      <c r="K4" s="1">
        <f t="shared" si="0"/>
        <v>1.0227272727272727</v>
      </c>
      <c r="L4" s="1">
        <f t="shared" si="0"/>
        <v>1.1111111111111114</v>
      </c>
      <c r="M4" s="1">
        <f t="shared" si="1"/>
        <v>1.0483581129648547</v>
      </c>
      <c r="N4" s="1">
        <f t="shared" si="2"/>
        <v>5.4648574342910088E-2</v>
      </c>
    </row>
    <row r="5" spans="1:17" x14ac:dyDescent="0.2">
      <c r="A5" s="1" t="s">
        <v>41</v>
      </c>
      <c r="B5" s="1" t="s">
        <v>25</v>
      </c>
      <c r="C5" s="1" t="s">
        <v>25</v>
      </c>
      <c r="D5" s="1">
        <v>-1E-4</v>
      </c>
      <c r="E5" s="1">
        <v>-9.0000000000000006E-5</v>
      </c>
      <c r="F5" s="1">
        <v>-1E-4</v>
      </c>
      <c r="G5" s="1">
        <v>-8.9999999999999993E-3</v>
      </c>
      <c r="H5" s="1">
        <v>-8.6999999999999994E-3</v>
      </c>
      <c r="I5" s="1">
        <v>-9.1999999999999998E-3</v>
      </c>
      <c r="J5" s="1">
        <f t="shared" si="0"/>
        <v>1.1111111111111114</v>
      </c>
      <c r="K5" s="1">
        <f t="shared" si="0"/>
        <v>1.0344827586206897</v>
      </c>
      <c r="L5" s="1">
        <f t="shared" si="0"/>
        <v>1.0869565217391306</v>
      </c>
      <c r="M5" s="1">
        <f t="shared" si="1"/>
        <v>1.0775167971569772</v>
      </c>
      <c r="N5" s="1">
        <f t="shared" si="2"/>
        <v>3.9176618045579953E-2</v>
      </c>
    </row>
    <row r="6" spans="1:17" x14ac:dyDescent="0.2">
      <c r="A6" s="1" t="s">
        <v>42</v>
      </c>
      <c r="B6" s="1" t="s">
        <v>25</v>
      </c>
      <c r="C6" s="1" t="s">
        <v>25</v>
      </c>
      <c r="D6" s="1">
        <v>-1E-4</v>
      </c>
      <c r="E6" s="1">
        <v>-2.0000000000000001E-4</v>
      </c>
      <c r="F6" s="1">
        <v>-8.0000000000000007E-5</v>
      </c>
      <c r="G6" s="1">
        <v>-9.1999999999999998E-3</v>
      </c>
      <c r="H6" s="1">
        <v>-9.4000000000000004E-3</v>
      </c>
      <c r="I6" s="1">
        <v>-8.9999999999999993E-3</v>
      </c>
      <c r="J6" s="1">
        <f t="shared" si="0"/>
        <v>1.0869565217391306</v>
      </c>
      <c r="K6" s="1">
        <f t="shared" si="0"/>
        <v>2.1276595744680851</v>
      </c>
      <c r="L6" s="1">
        <f t="shared" si="0"/>
        <v>0.88888888888888906</v>
      </c>
      <c r="M6" s="1">
        <f t="shared" si="1"/>
        <v>1.367834995032035</v>
      </c>
      <c r="N6" s="1">
        <f t="shared" si="2"/>
        <v>0.66543800645296936</v>
      </c>
    </row>
    <row r="7" spans="1:17" x14ac:dyDescent="0.2">
      <c r="A7" s="1" t="s">
        <v>43</v>
      </c>
      <c r="B7" s="1" t="s">
        <v>25</v>
      </c>
      <c r="C7" s="1" t="s">
        <v>25</v>
      </c>
      <c r="D7" s="1">
        <v>-4.0000000000000002E-4</v>
      </c>
      <c r="E7" s="1">
        <v>-5.0000000000000001E-4</v>
      </c>
      <c r="F7" s="1">
        <v>-5.0000000000000001E-4</v>
      </c>
      <c r="G7" s="1">
        <v>-9.4999999999999998E-3</v>
      </c>
      <c r="H7" s="1">
        <v>-9.1999999999999998E-3</v>
      </c>
      <c r="I7" s="1">
        <v>-9.1000000000000004E-3</v>
      </c>
      <c r="J7" s="1">
        <f t="shared" si="0"/>
        <v>4.2105263157894743</v>
      </c>
      <c r="K7" s="1">
        <f t="shared" si="0"/>
        <v>5.4347826086956523</v>
      </c>
      <c r="L7" s="1">
        <f t="shared" si="0"/>
        <v>5.4945054945054945</v>
      </c>
      <c r="M7" s="1">
        <f t="shared" si="1"/>
        <v>5.0466048063302074</v>
      </c>
      <c r="N7" s="1">
        <f t="shared" si="2"/>
        <v>0.72468071419834224</v>
      </c>
    </row>
    <row r="8" spans="1:17" x14ac:dyDescent="0.2">
      <c r="A8" s="1" t="s">
        <v>44</v>
      </c>
      <c r="B8" s="1" t="s">
        <v>25</v>
      </c>
      <c r="C8" s="1" t="s">
        <v>25</v>
      </c>
      <c r="D8" s="1">
        <v>-4.1999999999999997E-3</v>
      </c>
      <c r="E8" s="1">
        <v>-5.1000000000000004E-3</v>
      </c>
      <c r="F8" s="1">
        <v>-3.8E-3</v>
      </c>
      <c r="G8" s="1">
        <v>-9.4999999999999998E-3</v>
      </c>
      <c r="H8" s="1">
        <v>-9.7000000000000003E-3</v>
      </c>
      <c r="I8" s="1">
        <v>-9.1000000000000004E-3</v>
      </c>
      <c r="J8" s="1">
        <f t="shared" si="0"/>
        <v>44.210526315789473</v>
      </c>
      <c r="K8" s="1">
        <f t="shared" si="0"/>
        <v>52.577319587628871</v>
      </c>
      <c r="L8" s="1">
        <f t="shared" si="0"/>
        <v>41.758241758241752</v>
      </c>
      <c r="M8" s="1">
        <f t="shared" si="1"/>
        <v>46.182029220553368</v>
      </c>
      <c r="N8" s="1">
        <f t="shared" si="2"/>
        <v>5.6725857461305358</v>
      </c>
    </row>
    <row r="9" spans="1:17" x14ac:dyDescent="0.2">
      <c r="A9" s="1" t="s">
        <v>40</v>
      </c>
      <c r="B9" s="1" t="s">
        <v>21</v>
      </c>
      <c r="C9" s="1" t="s">
        <v>21</v>
      </c>
      <c r="D9" s="1">
        <v>-1.9E-3</v>
      </c>
      <c r="E9" s="1">
        <v>-2.3E-3</v>
      </c>
      <c r="F9" s="1">
        <v>-2.2000000000000001E-3</v>
      </c>
      <c r="G9" s="1">
        <v>-8.8000000000000005E-3</v>
      </c>
      <c r="H9" s="1">
        <v>-9.1000000000000004E-3</v>
      </c>
      <c r="I9" s="1">
        <v>-9.4999999999999998E-3</v>
      </c>
      <c r="J9" s="1">
        <f t="shared" si="0"/>
        <v>21.59090909090909</v>
      </c>
      <c r="K9" s="1">
        <f t="shared" si="0"/>
        <v>25.274725274725274</v>
      </c>
      <c r="L9" s="1">
        <f t="shared" si="0"/>
        <v>23.157894736842106</v>
      </c>
      <c r="M9" s="1">
        <f t="shared" si="1"/>
        <v>23.341176367492157</v>
      </c>
      <c r="N9" s="1">
        <f t="shared" si="2"/>
        <v>1.8487345769841634</v>
      </c>
    </row>
    <row r="10" spans="1:17" x14ac:dyDescent="0.2">
      <c r="A10" s="1" t="s">
        <v>41</v>
      </c>
      <c r="B10" s="1" t="s">
        <v>21</v>
      </c>
      <c r="C10" s="1" t="s">
        <v>21</v>
      </c>
      <c r="D10" s="1">
        <v>-2.5000000000000001E-3</v>
      </c>
      <c r="E10" s="1">
        <v>-2.3999999999999998E-3</v>
      </c>
      <c r="F10" s="1">
        <v>-1.4E-3</v>
      </c>
      <c r="G10" s="1">
        <v>-9.4000000000000004E-3</v>
      </c>
      <c r="H10" s="1">
        <v>-8.6999999999999994E-3</v>
      </c>
      <c r="I10" s="1">
        <v>-9.1999999999999998E-3</v>
      </c>
      <c r="J10" s="1">
        <f t="shared" si="0"/>
        <v>26.595744680851062</v>
      </c>
      <c r="K10" s="1">
        <f t="shared" si="0"/>
        <v>27.586206896551722</v>
      </c>
      <c r="L10" s="1">
        <f t="shared" si="0"/>
        <v>15.217391304347828</v>
      </c>
      <c r="M10" s="1">
        <f t="shared" si="1"/>
        <v>23.133114293916872</v>
      </c>
      <c r="N10" s="1">
        <f t="shared" si="2"/>
        <v>6.8730820368941119</v>
      </c>
    </row>
    <row r="11" spans="1:17" x14ac:dyDescent="0.2">
      <c r="A11" s="1" t="s">
        <v>42</v>
      </c>
      <c r="B11" s="1" t="s">
        <v>21</v>
      </c>
      <c r="C11" s="1" t="s">
        <v>21</v>
      </c>
      <c r="D11" s="1">
        <v>-2.3E-3</v>
      </c>
      <c r="E11" s="1">
        <v>-2.5000000000000001E-3</v>
      </c>
      <c r="F11" s="1">
        <v>-1.8E-3</v>
      </c>
      <c r="G11" s="1">
        <v>-8.8000000000000005E-3</v>
      </c>
      <c r="H11" s="1">
        <v>-8.9999999999999993E-3</v>
      </c>
      <c r="I11" s="1">
        <v>-9.1999999999999998E-3</v>
      </c>
      <c r="J11" s="1">
        <f t="shared" si="0"/>
        <v>26.136363636363637</v>
      </c>
      <c r="K11" s="1">
        <f t="shared" si="0"/>
        <v>27.777777777777779</v>
      </c>
      <c r="L11" s="1">
        <f t="shared" si="0"/>
        <v>19.565217391304348</v>
      </c>
      <c r="M11" s="1">
        <f t="shared" si="1"/>
        <v>24.493119601815252</v>
      </c>
      <c r="N11" s="1">
        <f t="shared" si="2"/>
        <v>4.3458860135969362</v>
      </c>
    </row>
    <row r="12" spans="1:17" x14ac:dyDescent="0.2">
      <c r="A12" s="1" t="s">
        <v>43</v>
      </c>
      <c r="B12" s="1" t="s">
        <v>21</v>
      </c>
      <c r="C12" s="1" t="s">
        <v>21</v>
      </c>
      <c r="D12" s="1">
        <v>-3.3999999999999998E-3</v>
      </c>
      <c r="E12" s="1">
        <v>-3.8E-3</v>
      </c>
      <c r="F12" s="1">
        <v>-4.1000000000000003E-3</v>
      </c>
      <c r="G12" s="1">
        <v>-9.1999999999999998E-3</v>
      </c>
      <c r="H12" s="1">
        <v>-9.1999999999999998E-3</v>
      </c>
      <c r="I12" s="1">
        <v>-9.2999999999999992E-3</v>
      </c>
      <c r="J12" s="1">
        <f t="shared" si="0"/>
        <v>36.95652173913043</v>
      </c>
      <c r="K12" s="1">
        <f t="shared" si="0"/>
        <v>41.304347826086953</v>
      </c>
      <c r="L12" s="1">
        <f t="shared" si="0"/>
        <v>44.086021505376351</v>
      </c>
      <c r="M12" s="1">
        <f t="shared" si="1"/>
        <v>40.782297023531243</v>
      </c>
      <c r="N12" s="1">
        <f t="shared" si="2"/>
        <v>3.5933055129729725</v>
      </c>
      <c r="P12" t="s">
        <v>78</v>
      </c>
    </row>
    <row r="13" spans="1:17" x14ac:dyDescent="0.2">
      <c r="A13" s="1" t="s">
        <v>44</v>
      </c>
      <c r="B13" s="1" t="s">
        <v>21</v>
      </c>
      <c r="C13" s="1" t="s">
        <v>21</v>
      </c>
      <c r="D13" s="1">
        <v>-5.3E-3</v>
      </c>
      <c r="E13" s="1">
        <v>-6.1999999999999998E-3</v>
      </c>
      <c r="F13" s="1">
        <v>-5.7999999999999996E-3</v>
      </c>
      <c r="G13" s="1">
        <v>-9.1999999999999998E-3</v>
      </c>
      <c r="H13" s="1">
        <v>-9.4999999999999998E-3</v>
      </c>
      <c r="I13" s="1">
        <v>-9.2999999999999992E-3</v>
      </c>
      <c r="J13" s="1">
        <f t="shared" si="0"/>
        <v>57.608695652173914</v>
      </c>
      <c r="K13" s="1">
        <f t="shared" si="0"/>
        <v>65.26315789473685</v>
      </c>
      <c r="L13" s="1">
        <f t="shared" si="0"/>
        <v>62.365591397849464</v>
      </c>
      <c r="M13" s="1">
        <f t="shared" si="1"/>
        <v>61.74581498158674</v>
      </c>
      <c r="N13" s="1">
        <f t="shared" si="2"/>
        <v>3.8646850014356922</v>
      </c>
    </row>
    <row r="14" spans="1:17" x14ac:dyDescent="0.2">
      <c r="A14" s="1" t="s">
        <v>40</v>
      </c>
      <c r="B14" s="1" t="s">
        <v>22</v>
      </c>
      <c r="C14" s="1" t="s">
        <v>22</v>
      </c>
      <c r="D14" s="1"/>
      <c r="E14" s="1"/>
      <c r="F14" s="1"/>
      <c r="G14" s="1"/>
      <c r="H14" s="1"/>
      <c r="I14" s="1"/>
      <c r="J14" s="1">
        <f>J3+J4</f>
        <v>20.329417773237996</v>
      </c>
      <c r="K14" s="1">
        <f t="shared" ref="K14:L14" si="3">K3+K4</f>
        <v>13.963903743315511</v>
      </c>
      <c r="L14" s="1">
        <f t="shared" si="3"/>
        <v>14.747474747474746</v>
      </c>
      <c r="M14" s="1">
        <f t="shared" si="1"/>
        <v>16.346932088009417</v>
      </c>
      <c r="N14" s="1">
        <f t="shared" si="2"/>
        <v>3.4711151024458502</v>
      </c>
      <c r="P14">
        <f>TTEST(J14:L14,J9:L9,2,3)</f>
        <v>5.2946536199731671E-2</v>
      </c>
      <c r="Q14" t="s">
        <v>56</v>
      </c>
    </row>
    <row r="15" spans="1:17" x14ac:dyDescent="0.2">
      <c r="A15" s="1" t="s">
        <v>41</v>
      </c>
      <c r="B15" s="1" t="s">
        <v>22</v>
      </c>
      <c r="C15" s="1" t="s">
        <v>22</v>
      </c>
      <c r="D15" s="1"/>
      <c r="E15" s="1"/>
      <c r="F15" s="1"/>
      <c r="G15" s="1"/>
      <c r="H15" s="1"/>
      <c r="I15" s="1"/>
      <c r="J15" s="1">
        <f>J3+J5</f>
        <v>20.429292929292927</v>
      </c>
      <c r="K15" s="1">
        <f t="shared" ref="K15:L15" si="4">K3+K5</f>
        <v>13.975659229208928</v>
      </c>
      <c r="L15" s="1">
        <f t="shared" si="4"/>
        <v>14.723320158102766</v>
      </c>
      <c r="M15" s="1">
        <f t="shared" si="1"/>
        <v>16.37609077220154</v>
      </c>
      <c r="N15" s="1">
        <f t="shared" si="2"/>
        <v>3.5300262054036087</v>
      </c>
      <c r="P15">
        <f>TTEST(J15:L15,J10:L10,2,3)</f>
        <v>0.22748333584218436</v>
      </c>
      <c r="Q15" t="s">
        <v>56</v>
      </c>
    </row>
    <row r="16" spans="1:17" x14ac:dyDescent="0.2">
      <c r="A16" s="1" t="s">
        <v>42</v>
      </c>
      <c r="B16" s="1" t="s">
        <v>22</v>
      </c>
      <c r="C16" s="1" t="s">
        <v>22</v>
      </c>
      <c r="D16" s="1"/>
      <c r="E16" s="1"/>
      <c r="F16" s="1"/>
      <c r="G16" s="1"/>
      <c r="H16" s="1"/>
      <c r="I16" s="1"/>
      <c r="J16" s="1">
        <f>J3+J6</f>
        <v>20.405138339920946</v>
      </c>
      <c r="K16" s="1">
        <f t="shared" ref="K16:L16" si="5">K3+K6</f>
        <v>15.068836045056322</v>
      </c>
      <c r="L16" s="1">
        <f t="shared" si="5"/>
        <v>14.525252525252524</v>
      </c>
      <c r="M16" s="1">
        <f t="shared" si="1"/>
        <v>16.666408970076599</v>
      </c>
      <c r="N16" s="1">
        <f t="shared" si="2"/>
        <v>3.2492220201846993</v>
      </c>
      <c r="P16">
        <f>TTEST(J16:L16,J11:L11,2,3)</f>
        <v>7.1881865523071117E-2</v>
      </c>
      <c r="Q16" t="s">
        <v>56</v>
      </c>
    </row>
    <row r="17" spans="1:17" x14ac:dyDescent="0.2">
      <c r="A17" s="1" t="s">
        <v>43</v>
      </c>
      <c r="B17" s="1" t="s">
        <v>22</v>
      </c>
      <c r="C17" s="1" t="s">
        <v>22</v>
      </c>
      <c r="D17" s="1"/>
      <c r="E17" s="1"/>
      <c r="F17" s="1"/>
      <c r="G17" s="1"/>
      <c r="H17" s="1"/>
      <c r="I17" s="1"/>
      <c r="J17" s="1">
        <f>J3+J7</f>
        <v>23.528708133971293</v>
      </c>
      <c r="K17" s="1">
        <f t="shared" ref="K17:L17" si="6">K3+K7</f>
        <v>18.375959079283888</v>
      </c>
      <c r="L17" s="1">
        <f t="shared" si="6"/>
        <v>19.130869130869129</v>
      </c>
      <c r="M17" s="1">
        <f t="shared" si="1"/>
        <v>20.34517878137477</v>
      </c>
      <c r="N17" s="1">
        <f t="shared" si="2"/>
        <v>2.7827354618484579</v>
      </c>
      <c r="P17">
        <f>TTEST(J17:L17,J12:L12,2,3)</f>
        <v>1.8733449876620839E-3</v>
      </c>
      <c r="Q17" t="s">
        <v>54</v>
      </c>
    </row>
    <row r="18" spans="1:17" x14ac:dyDescent="0.2">
      <c r="A18" s="1" t="s">
        <v>44</v>
      </c>
      <c r="B18" s="1" t="s">
        <v>22</v>
      </c>
      <c r="C18" s="1" t="s">
        <v>22</v>
      </c>
      <c r="D18" s="1"/>
      <c r="E18" s="1"/>
      <c r="F18" s="1"/>
      <c r="G18" s="1"/>
      <c r="H18" s="1"/>
      <c r="I18" s="1"/>
      <c r="J18" s="1">
        <f>J3+J8</f>
        <v>63.528708133971293</v>
      </c>
      <c r="K18" s="1">
        <f t="shared" ref="K18:L18" si="7">K3+K8</f>
        <v>65.51849605821711</v>
      </c>
      <c r="L18" s="1">
        <f t="shared" si="7"/>
        <v>55.394605394605385</v>
      </c>
      <c r="M18" s="1">
        <f t="shared" si="1"/>
        <v>61.480603195597929</v>
      </c>
      <c r="N18" s="1">
        <f t="shared" si="2"/>
        <v>5.3637058943544975</v>
      </c>
      <c r="P18">
        <f>TTEST(J18:L18,J13:L13,2,3)</f>
        <v>0.94825512138897761</v>
      </c>
      <c r="Q18" t="s">
        <v>56</v>
      </c>
    </row>
    <row r="22" spans="1:17" x14ac:dyDescent="0.2">
      <c r="A22" t="s">
        <v>46</v>
      </c>
    </row>
    <row r="24" spans="1:17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  <c r="H24" t="s">
        <v>52</v>
      </c>
      <c r="I24" t="s">
        <v>53</v>
      </c>
      <c r="J24" t="s">
        <v>49</v>
      </c>
      <c r="K24" t="s">
        <v>50</v>
      </c>
      <c r="L24" t="s">
        <v>51</v>
      </c>
    </row>
    <row r="25" spans="1:17" x14ac:dyDescent="0.2">
      <c r="A25" s="1">
        <v>63.528708133971293</v>
      </c>
      <c r="B25">
        <v>57.608695652173914</v>
      </c>
      <c r="C25">
        <f>B25-A25</f>
        <v>-5.9200124817973787</v>
      </c>
      <c r="D25">
        <f>AVERAGE(C25:C27)</f>
        <v>0.26521178598881318</v>
      </c>
      <c r="E25">
        <f>STDEV(C25:C27)</f>
        <v>6.4612452106969656</v>
      </c>
      <c r="H25" s="1">
        <v>23.528708133971293</v>
      </c>
      <c r="I25">
        <v>36.95652173913043</v>
      </c>
      <c r="J25">
        <f>I25-H25</f>
        <v>13.427813605159137</v>
      </c>
      <c r="K25">
        <f>AVERAGE(J25:J27)</f>
        <v>20.437118242156476</v>
      </c>
      <c r="L25">
        <f>STDEV(J25:J27)</f>
        <v>6.1542429527376115</v>
      </c>
    </row>
    <row r="26" spans="1:17" x14ac:dyDescent="0.2">
      <c r="A26">
        <v>65.51849605821711</v>
      </c>
      <c r="B26">
        <v>65.26315789473685</v>
      </c>
      <c r="C26">
        <f>B26-A26</f>
        <v>-0.2553381634802605</v>
      </c>
      <c r="H26">
        <v>18.375959079283888</v>
      </c>
      <c r="I26">
        <v>41.304347826086953</v>
      </c>
      <c r="J26">
        <f>I26-H26</f>
        <v>22.928388746803066</v>
      </c>
    </row>
    <row r="27" spans="1:17" x14ac:dyDescent="0.2">
      <c r="A27">
        <v>55.394605394605385</v>
      </c>
      <c r="B27">
        <v>62.365591397849464</v>
      </c>
      <c r="C27">
        <f>B27-A27</f>
        <v>6.9709860032440787</v>
      </c>
      <c r="H27">
        <v>19.130869130869129</v>
      </c>
      <c r="I27">
        <v>44.086021505376351</v>
      </c>
      <c r="J27">
        <f>I27-H27</f>
        <v>24.955152374507222</v>
      </c>
    </row>
    <row r="30" spans="1:17" x14ac:dyDescent="0.2">
      <c r="A30" t="s">
        <v>46</v>
      </c>
    </row>
    <row r="32" spans="1:17" x14ac:dyDescent="0.2">
      <c r="A32" t="s">
        <v>52</v>
      </c>
      <c r="B32" t="s">
        <v>53</v>
      </c>
      <c r="C32" t="s">
        <v>49</v>
      </c>
      <c r="D32" t="s">
        <v>50</v>
      </c>
      <c r="E32" t="s">
        <v>51</v>
      </c>
    </row>
    <row r="33" spans="1:5" x14ac:dyDescent="0.2">
      <c r="A33">
        <v>23.528708133971293</v>
      </c>
      <c r="B33">
        <v>36.95652173913043</v>
      </c>
      <c r="C33">
        <f>B33-A33</f>
        <v>13.427813605159137</v>
      </c>
      <c r="D33">
        <f>AVERAGE(C33:C35)</f>
        <v>20.437118242156476</v>
      </c>
      <c r="E33">
        <f>STDEV(C33:C35)</f>
        <v>6.1542429527376115</v>
      </c>
    </row>
    <row r="34" spans="1:5" x14ac:dyDescent="0.2">
      <c r="A34">
        <v>18.375959079283888</v>
      </c>
      <c r="B34">
        <v>41.304347826086953</v>
      </c>
      <c r="C34">
        <f t="shared" ref="C34:C35" si="8">B34-A34</f>
        <v>22.928388746803066</v>
      </c>
    </row>
    <row r="35" spans="1:5" x14ac:dyDescent="0.2">
      <c r="A35">
        <v>19.130869130869129</v>
      </c>
      <c r="B35">
        <v>44.086021505376351</v>
      </c>
      <c r="C35">
        <f t="shared" si="8"/>
        <v>24.955152374507222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828B-D674-7C4D-A21F-94C2DDDA7444}">
  <dimension ref="A1:P27"/>
  <sheetViews>
    <sheetView workbookViewId="0">
      <selection activeCell="P12" sqref="P12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 s="1">
        <v>-5.0000000000000002E-5</v>
      </c>
      <c r="E2" s="1">
        <v>-8.0000000000000007E-5</v>
      </c>
      <c r="F2" s="1">
        <v>-1E-4</v>
      </c>
      <c r="G2" s="1">
        <v>-8.8999999999999999E-3</v>
      </c>
      <c r="H2" s="1">
        <v>-8.8000000000000005E-3</v>
      </c>
      <c r="I2" s="1">
        <v>-8.5000000000000006E-3</v>
      </c>
      <c r="J2">
        <f>D2/G2*100</f>
        <v>0.5617977528089888</v>
      </c>
      <c r="K2">
        <f>E2/H2*100</f>
        <v>0.90909090909090906</v>
      </c>
      <c r="L2">
        <f>F2/I2*100</f>
        <v>1.1764705882352942</v>
      </c>
      <c r="M2">
        <f>AVERAGE(J2:L2)</f>
        <v>0.88245308337839745</v>
      </c>
      <c r="N2">
        <f>STDEV(J2:L2)</f>
        <v>0.3082009960590183</v>
      </c>
    </row>
    <row r="3" spans="1:16" x14ac:dyDescent="0.2">
      <c r="A3" t="s">
        <v>34</v>
      </c>
      <c r="B3" t="s">
        <v>34</v>
      </c>
      <c r="C3" t="s">
        <v>34</v>
      </c>
      <c r="D3" s="1">
        <v>-1.6999999999999999E-3</v>
      </c>
      <c r="E3" s="1">
        <v>-1.1000000000000001E-3</v>
      </c>
      <c r="F3" s="1">
        <v>-1.1999999999999999E-3</v>
      </c>
      <c r="G3" s="1">
        <v>-8.8000000000000005E-3</v>
      </c>
      <c r="H3" s="1">
        <v>-8.5000000000000006E-3</v>
      </c>
      <c r="I3" s="1">
        <v>-8.8000000000000005E-3</v>
      </c>
      <c r="J3">
        <f t="shared" ref="J3:L13" si="0">D3/G3*100</f>
        <v>19.318181818181817</v>
      </c>
      <c r="K3">
        <f t="shared" si="0"/>
        <v>12.941176470588237</v>
      </c>
      <c r="L3">
        <f t="shared" si="0"/>
        <v>13.636363636363635</v>
      </c>
      <c r="M3">
        <f t="shared" ref="M3:M18" si="1">AVERAGE(J3:L3)</f>
        <v>15.298573975044562</v>
      </c>
      <c r="N3">
        <f t="shared" ref="N3:N18" si="2">STDEV(J3:L3)</f>
        <v>3.4983934467584725</v>
      </c>
    </row>
    <row r="4" spans="1:16" x14ac:dyDescent="0.2">
      <c r="A4" t="s">
        <v>35</v>
      </c>
      <c r="B4" t="s">
        <v>16</v>
      </c>
      <c r="C4" t="s">
        <v>16</v>
      </c>
      <c r="D4" s="1">
        <v>-9.0000000000000006E-5</v>
      </c>
      <c r="E4" s="1">
        <v>-9.0000000000000006E-5</v>
      </c>
      <c r="F4" s="1">
        <v>-1E-4</v>
      </c>
      <c r="G4" s="1">
        <v>-8.8999999999999999E-3</v>
      </c>
      <c r="H4" s="1">
        <v>-8.8000000000000005E-3</v>
      </c>
      <c r="I4" s="1">
        <v>-8.9999999999999993E-3</v>
      </c>
      <c r="J4">
        <f t="shared" si="0"/>
        <v>1.0112359550561798</v>
      </c>
      <c r="K4">
        <f t="shared" si="0"/>
        <v>1.0227272727272727</v>
      </c>
      <c r="L4">
        <f t="shared" si="0"/>
        <v>1.1111111111111114</v>
      </c>
      <c r="M4">
        <f t="shared" si="1"/>
        <v>1.0483581129648547</v>
      </c>
      <c r="N4">
        <f t="shared" si="2"/>
        <v>5.4648574342910088E-2</v>
      </c>
    </row>
    <row r="5" spans="1:16" x14ac:dyDescent="0.2">
      <c r="A5" t="s">
        <v>36</v>
      </c>
      <c r="B5" t="s">
        <v>16</v>
      </c>
      <c r="C5" t="s">
        <v>16</v>
      </c>
      <c r="D5">
        <v>-6.9999999999999994E-5</v>
      </c>
      <c r="E5">
        <v>-1E-4</v>
      </c>
      <c r="F5">
        <v>-9.0000000000000006E-5</v>
      </c>
      <c r="G5">
        <v>-9.1000000000000004E-3</v>
      </c>
      <c r="H5">
        <v>-9.2999999999999992E-3</v>
      </c>
      <c r="I5">
        <v>-9.1000000000000004E-3</v>
      </c>
      <c r="J5">
        <f t="shared" si="0"/>
        <v>0.76923076923076905</v>
      </c>
      <c r="K5">
        <f t="shared" si="0"/>
        <v>1.0752688172043012</v>
      </c>
      <c r="L5">
        <f t="shared" si="0"/>
        <v>0.98901098901098894</v>
      </c>
      <c r="M5">
        <f t="shared" si="1"/>
        <v>0.94450352514868641</v>
      </c>
      <c r="N5">
        <f t="shared" si="2"/>
        <v>0.15779894630970451</v>
      </c>
    </row>
    <row r="6" spans="1:16" x14ac:dyDescent="0.2">
      <c r="A6" t="s">
        <v>37</v>
      </c>
      <c r="B6" t="s">
        <v>16</v>
      </c>
      <c r="C6" t="s">
        <v>16</v>
      </c>
      <c r="D6">
        <v>-2.0000000000000001E-4</v>
      </c>
      <c r="E6">
        <v>-2.9999999999999997E-4</v>
      </c>
      <c r="F6">
        <v>-2.0000000000000001E-4</v>
      </c>
      <c r="G6">
        <v>-8.5000000000000006E-3</v>
      </c>
      <c r="H6">
        <v>-9.2999999999999992E-3</v>
      </c>
      <c r="I6">
        <v>-8.9999999999999993E-3</v>
      </c>
      <c r="J6">
        <f t="shared" si="0"/>
        <v>2.3529411764705883</v>
      </c>
      <c r="K6">
        <f t="shared" si="0"/>
        <v>3.225806451612903</v>
      </c>
      <c r="L6">
        <f t="shared" si="0"/>
        <v>2.2222222222222228</v>
      </c>
      <c r="M6">
        <f t="shared" si="1"/>
        <v>2.6003232834352379</v>
      </c>
      <c r="N6">
        <f t="shared" si="2"/>
        <v>0.54561319311864531</v>
      </c>
    </row>
    <row r="7" spans="1:16" x14ac:dyDescent="0.2">
      <c r="A7" t="s">
        <v>38</v>
      </c>
      <c r="B7" t="s">
        <v>16</v>
      </c>
      <c r="C7" t="s">
        <v>16</v>
      </c>
      <c r="D7">
        <v>-4.0000000000000002E-4</v>
      </c>
      <c r="E7">
        <v>-2.0000000000000001E-4</v>
      </c>
      <c r="F7">
        <v>-1E-4</v>
      </c>
      <c r="G7">
        <v>-9.1000000000000004E-3</v>
      </c>
      <c r="H7">
        <v>-9.2999999999999992E-3</v>
      </c>
      <c r="I7">
        <v>-9.1000000000000004E-3</v>
      </c>
      <c r="J7">
        <f t="shared" si="0"/>
        <v>4.3956043956043951</v>
      </c>
      <c r="K7">
        <f t="shared" si="0"/>
        <v>2.1505376344086025</v>
      </c>
      <c r="L7">
        <f t="shared" si="0"/>
        <v>1.0989010989010988</v>
      </c>
      <c r="M7">
        <f t="shared" si="1"/>
        <v>2.548347709638032</v>
      </c>
      <c r="N7">
        <f t="shared" si="2"/>
        <v>1.6839693579721486</v>
      </c>
    </row>
    <row r="8" spans="1:16" x14ac:dyDescent="0.2">
      <c r="A8" t="s">
        <v>39</v>
      </c>
      <c r="B8" t="s">
        <v>16</v>
      </c>
      <c r="C8" t="s">
        <v>16</v>
      </c>
      <c r="D8" s="4">
        <v>-1.1999999999999999E-3</v>
      </c>
      <c r="E8" s="4">
        <v>-8.0000000000000004E-4</v>
      </c>
      <c r="F8" s="4">
        <v>-8.0000000000000004E-4</v>
      </c>
      <c r="G8" s="4">
        <v>-7.9000000000000008E-3</v>
      </c>
      <c r="H8" s="4">
        <v>-8.0999999999999996E-3</v>
      </c>
      <c r="I8" s="4">
        <v>-7.7000000000000002E-3</v>
      </c>
      <c r="J8">
        <f t="shared" si="0"/>
        <v>15.189873417721516</v>
      </c>
      <c r="K8">
        <f t="shared" si="0"/>
        <v>9.8765432098765444</v>
      </c>
      <c r="L8">
        <f t="shared" si="0"/>
        <v>10.38961038961039</v>
      </c>
      <c r="M8">
        <f t="shared" si="1"/>
        <v>11.818675672402817</v>
      </c>
      <c r="N8">
        <f t="shared" si="2"/>
        <v>2.9307917294242225</v>
      </c>
    </row>
    <row r="9" spans="1:16" x14ac:dyDescent="0.2">
      <c r="A9" t="s">
        <v>35</v>
      </c>
      <c r="B9" t="s">
        <v>21</v>
      </c>
      <c r="C9" t="s">
        <v>21</v>
      </c>
      <c r="D9">
        <v>-1.8E-3</v>
      </c>
      <c r="E9">
        <v>-2.2000000000000001E-3</v>
      </c>
      <c r="F9">
        <v>-2.3E-3</v>
      </c>
      <c r="G9">
        <v>-9.2999999999999992E-3</v>
      </c>
      <c r="H9">
        <v>-9.7000000000000003E-3</v>
      </c>
      <c r="I9">
        <v>-9.2999999999999992E-3</v>
      </c>
      <c r="J9">
        <f t="shared" si="0"/>
        <v>19.35483870967742</v>
      </c>
      <c r="K9">
        <f t="shared" si="0"/>
        <v>22.680412371134022</v>
      </c>
      <c r="L9">
        <f t="shared" si="0"/>
        <v>24.731182795698924</v>
      </c>
      <c r="M9">
        <f t="shared" si="1"/>
        <v>22.255477958836789</v>
      </c>
      <c r="N9">
        <f t="shared" si="2"/>
        <v>2.7132445289524489</v>
      </c>
    </row>
    <row r="10" spans="1:16" x14ac:dyDescent="0.2">
      <c r="A10" t="s">
        <v>36</v>
      </c>
      <c r="B10" t="s">
        <v>21</v>
      </c>
      <c r="C10" t="s">
        <v>21</v>
      </c>
      <c r="D10">
        <v>-2.0999999999999999E-3</v>
      </c>
      <c r="E10">
        <v>-2.0999999999999999E-3</v>
      </c>
      <c r="F10">
        <v>-1.8E-3</v>
      </c>
      <c r="G10">
        <v>-9.5999999999999992E-3</v>
      </c>
      <c r="H10">
        <v>-9.2999999999999992E-3</v>
      </c>
      <c r="I10">
        <v>-9.4000000000000004E-3</v>
      </c>
      <c r="J10">
        <f t="shared" si="0"/>
        <v>21.875</v>
      </c>
      <c r="K10">
        <f t="shared" si="0"/>
        <v>22.58064516129032</v>
      </c>
      <c r="L10">
        <f t="shared" si="0"/>
        <v>19.148936170212767</v>
      </c>
      <c r="M10">
        <f t="shared" si="1"/>
        <v>21.201527110501029</v>
      </c>
      <c r="N10">
        <f t="shared" si="2"/>
        <v>1.8122723166037158</v>
      </c>
    </row>
    <row r="11" spans="1:16" x14ac:dyDescent="0.2">
      <c r="A11" t="s">
        <v>37</v>
      </c>
      <c r="B11" t="s">
        <v>21</v>
      </c>
      <c r="C11" t="s">
        <v>21</v>
      </c>
      <c r="D11">
        <v>-2.2000000000000001E-3</v>
      </c>
      <c r="E11">
        <v>-2.2000000000000001E-3</v>
      </c>
      <c r="F11">
        <v>-1.9E-3</v>
      </c>
      <c r="G11">
        <v>-9.1000000000000004E-3</v>
      </c>
      <c r="H11">
        <v>-9.4999999999999998E-3</v>
      </c>
      <c r="I11">
        <v>-8.8999999999999999E-3</v>
      </c>
      <c r="J11">
        <f t="shared" si="0"/>
        <v>24.175824175824175</v>
      </c>
      <c r="K11">
        <f t="shared" si="0"/>
        <v>23.157894736842106</v>
      </c>
      <c r="L11">
        <f t="shared" si="0"/>
        <v>21.348314606741571</v>
      </c>
      <c r="M11">
        <f t="shared" si="1"/>
        <v>22.894011173135951</v>
      </c>
      <c r="N11">
        <f t="shared" si="2"/>
        <v>1.4321063131657226</v>
      </c>
    </row>
    <row r="12" spans="1:16" x14ac:dyDescent="0.2">
      <c r="A12" t="s">
        <v>38</v>
      </c>
      <c r="B12" t="s">
        <v>21</v>
      </c>
      <c r="C12" t="s">
        <v>21</v>
      </c>
      <c r="D12">
        <v>-2.2000000000000001E-3</v>
      </c>
      <c r="E12">
        <v>-2.0999999999999999E-3</v>
      </c>
      <c r="F12">
        <v>-2.3999999999999998E-3</v>
      </c>
      <c r="G12">
        <v>-8.9999999999999993E-3</v>
      </c>
      <c r="H12">
        <v>-8.9999999999999993E-3</v>
      </c>
      <c r="I12">
        <v>-9.1000000000000004E-3</v>
      </c>
      <c r="J12">
        <f t="shared" si="0"/>
        <v>24.444444444444446</v>
      </c>
      <c r="K12">
        <f t="shared" si="0"/>
        <v>23.333333333333332</v>
      </c>
      <c r="L12">
        <f t="shared" si="0"/>
        <v>26.373626373626369</v>
      </c>
      <c r="M12">
        <f t="shared" si="1"/>
        <v>24.717134717134716</v>
      </c>
      <c r="N12">
        <f t="shared" si="2"/>
        <v>1.5383807822930216</v>
      </c>
      <c r="P12" t="s">
        <v>78</v>
      </c>
    </row>
    <row r="13" spans="1:16" x14ac:dyDescent="0.2">
      <c r="A13" t="s">
        <v>39</v>
      </c>
      <c r="B13" t="s">
        <v>21</v>
      </c>
      <c r="C13" t="s">
        <v>21</v>
      </c>
      <c r="D13">
        <v>-2.7000000000000001E-3</v>
      </c>
      <c r="E13">
        <v>-2.5999999999999999E-3</v>
      </c>
      <c r="F13">
        <v>-3.3E-3</v>
      </c>
      <c r="G13">
        <v>-8.8999999999999999E-3</v>
      </c>
      <c r="H13">
        <v>-8.9999999999999993E-3</v>
      </c>
      <c r="I13">
        <v>-9.2999999999999992E-3</v>
      </c>
      <c r="J13">
        <f>D13/G13*100</f>
        <v>30.337078651685395</v>
      </c>
      <c r="K13">
        <f t="shared" si="0"/>
        <v>28.888888888888893</v>
      </c>
      <c r="L13">
        <f t="shared" si="0"/>
        <v>35.483870967741936</v>
      </c>
      <c r="M13">
        <f t="shared" si="1"/>
        <v>31.56994616943874</v>
      </c>
      <c r="N13">
        <f t="shared" si="2"/>
        <v>3.4660379242510713</v>
      </c>
    </row>
    <row r="14" spans="1:16" x14ac:dyDescent="0.2">
      <c r="A14" t="s">
        <v>35</v>
      </c>
      <c r="B14" t="s">
        <v>22</v>
      </c>
      <c r="C14" t="s">
        <v>22</v>
      </c>
      <c r="J14">
        <f>J3+J4</f>
        <v>20.329417773237996</v>
      </c>
      <c r="K14">
        <f t="shared" ref="K14:L14" si="3">K3+K4</f>
        <v>13.963903743315511</v>
      </c>
      <c r="L14">
        <f t="shared" si="3"/>
        <v>14.747474747474746</v>
      </c>
      <c r="M14">
        <f t="shared" si="1"/>
        <v>16.346932088009417</v>
      </c>
      <c r="N14">
        <f t="shared" si="2"/>
        <v>3.4711151024458502</v>
      </c>
      <c r="P14">
        <f>TTEST(J14:L14,J9:L9,2,3)</f>
        <v>8.4714746958022391E-2</v>
      </c>
    </row>
    <row r="15" spans="1:16" x14ac:dyDescent="0.2">
      <c r="A15" t="s">
        <v>36</v>
      </c>
      <c r="B15" t="s">
        <v>22</v>
      </c>
      <c r="C15" t="s">
        <v>22</v>
      </c>
      <c r="J15">
        <f>J3+J5</f>
        <v>20.087412587412587</v>
      </c>
      <c r="K15">
        <f t="shared" ref="K15:L15" si="4">K3+K5</f>
        <v>14.016445287792539</v>
      </c>
      <c r="L15">
        <f t="shared" si="4"/>
        <v>14.625374625374624</v>
      </c>
      <c r="M15">
        <f t="shared" si="1"/>
        <v>16.243077500193248</v>
      </c>
      <c r="N15">
        <f t="shared" si="2"/>
        <v>3.3431845494470296</v>
      </c>
      <c r="P15">
        <f>TTEST(J15:L15,J10:L10,2,3)</f>
        <v>0.10672653018190532</v>
      </c>
    </row>
    <row r="16" spans="1:16" x14ac:dyDescent="0.2">
      <c r="A16" t="s">
        <v>37</v>
      </c>
      <c r="B16" t="s">
        <v>22</v>
      </c>
      <c r="C16" t="s">
        <v>22</v>
      </c>
      <c r="J16">
        <f>J3+J6</f>
        <v>21.671122994652404</v>
      </c>
      <c r="K16">
        <f t="shared" ref="K16:L16" si="5">K3+K6</f>
        <v>16.166982922201139</v>
      </c>
      <c r="L16">
        <f t="shared" si="5"/>
        <v>15.858585858585858</v>
      </c>
      <c r="M16">
        <f t="shared" si="1"/>
        <v>17.898897258479803</v>
      </c>
      <c r="N16">
        <f t="shared" si="2"/>
        <v>3.270480460221969</v>
      </c>
      <c r="P16">
        <f>TTEST(J16:L16,J11:L11,2,3)</f>
        <v>0.10203688146653379</v>
      </c>
    </row>
    <row r="17" spans="1:16" x14ac:dyDescent="0.2">
      <c r="A17" t="s">
        <v>38</v>
      </c>
      <c r="B17" t="s">
        <v>22</v>
      </c>
      <c r="C17" t="s">
        <v>22</v>
      </c>
      <c r="J17">
        <f>J3+J7</f>
        <v>23.713786213786211</v>
      </c>
      <c r="K17">
        <f t="shared" ref="K17:L17" si="6">K3+K7</f>
        <v>15.091714104996839</v>
      </c>
      <c r="L17">
        <f t="shared" si="6"/>
        <v>14.735264735264733</v>
      </c>
      <c r="M17">
        <f t="shared" si="1"/>
        <v>17.846921684682595</v>
      </c>
      <c r="N17">
        <f t="shared" si="2"/>
        <v>5.0839786182119493</v>
      </c>
      <c r="P17">
        <f>TTEST(J17:L17,J12:L12,2,3)</f>
        <v>0.13463451705535362</v>
      </c>
    </row>
    <row r="18" spans="1:16" x14ac:dyDescent="0.2">
      <c r="A18" t="s">
        <v>39</v>
      </c>
      <c r="B18" t="s">
        <v>22</v>
      </c>
      <c r="C18" t="s">
        <v>22</v>
      </c>
      <c r="J18">
        <f>J3+J8</f>
        <v>34.508055235903335</v>
      </c>
      <c r="K18">
        <f t="shared" ref="K18:L18" si="7">K3+K8</f>
        <v>22.817719680464783</v>
      </c>
      <c r="L18">
        <f t="shared" si="7"/>
        <v>24.025974025974023</v>
      </c>
      <c r="M18">
        <f t="shared" si="1"/>
        <v>27.11724964744738</v>
      </c>
      <c r="N18">
        <f t="shared" si="2"/>
        <v>6.429072645072889</v>
      </c>
      <c r="P18">
        <f>TTEST(J18:L18,J13:L13,2,3)</f>
        <v>0.36687445734178487</v>
      </c>
    </row>
    <row r="22" spans="1:16" x14ac:dyDescent="0.2">
      <c r="A22" s="1" t="s">
        <v>46</v>
      </c>
      <c r="B22" s="1"/>
      <c r="C22" s="1"/>
      <c r="D22" s="1"/>
      <c r="E22" s="1"/>
      <c r="F22" s="1"/>
      <c r="G22" s="1"/>
      <c r="H22" s="1"/>
      <c r="I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16" x14ac:dyDescent="0.2">
      <c r="A24" s="1" t="s">
        <v>47</v>
      </c>
      <c r="B24" s="1" t="s">
        <v>48</v>
      </c>
      <c r="C24" s="1" t="s">
        <v>49</v>
      </c>
      <c r="D24" s="1" t="s">
        <v>50</v>
      </c>
      <c r="E24" s="1" t="s">
        <v>51</v>
      </c>
      <c r="F24" s="1"/>
      <c r="G24" s="1"/>
      <c r="H24" s="1"/>
      <c r="I24" s="1"/>
    </row>
    <row r="25" spans="1:16" x14ac:dyDescent="0.2">
      <c r="A25" s="1">
        <v>34.508055235903335</v>
      </c>
      <c r="B25" s="1">
        <v>30.337078651685395</v>
      </c>
      <c r="C25" s="1">
        <f>B25-A25</f>
        <v>-4.1709765842179394</v>
      </c>
      <c r="D25" s="1">
        <f>AVERAGE(C25:C27)</f>
        <v>4.4526965219913608</v>
      </c>
      <c r="E25" s="1">
        <f>STDEV(C25:C27)</f>
        <v>7.9391443052990294</v>
      </c>
    </row>
    <row r="26" spans="1:16" x14ac:dyDescent="0.2">
      <c r="A26" s="1">
        <v>22.817719680464783</v>
      </c>
      <c r="B26" s="1">
        <v>28.888888888888893</v>
      </c>
      <c r="C26" s="1">
        <f t="shared" ref="C26:C27" si="8">B26-A26</f>
        <v>6.0711692084241093</v>
      </c>
      <c r="D26" s="1"/>
      <c r="E26" s="1"/>
    </row>
    <row r="27" spans="1:16" x14ac:dyDescent="0.2">
      <c r="A27" s="1">
        <v>24.025974025974023</v>
      </c>
      <c r="B27" s="1">
        <v>35.483870967741936</v>
      </c>
      <c r="C27" s="1">
        <f t="shared" si="8"/>
        <v>11.457896941767913</v>
      </c>
      <c r="D27" s="1"/>
      <c r="E2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ED80-38D2-F348-975A-94CE6DA24B6D}">
  <dimension ref="A1:R28"/>
  <sheetViews>
    <sheetView topLeftCell="A3" workbookViewId="0">
      <selection activeCell="P12" sqref="P12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8" x14ac:dyDescent="0.2">
      <c r="A2" t="s">
        <v>14</v>
      </c>
      <c r="B2" t="s">
        <v>14</v>
      </c>
      <c r="C2" t="s">
        <v>14</v>
      </c>
      <c r="D2">
        <v>-2.0000000000000001E-4</v>
      </c>
      <c r="E2">
        <v>-1E-4</v>
      </c>
      <c r="F2">
        <v>-9.0000000000000006E-5</v>
      </c>
      <c r="G2">
        <v>-8.3999999999999995E-3</v>
      </c>
      <c r="H2">
        <v>-8.6E-3</v>
      </c>
      <c r="I2">
        <v>-8.3999999999999995E-3</v>
      </c>
      <c r="J2">
        <f>D2/G2*100</f>
        <v>2.3809523809523814</v>
      </c>
      <c r="K2">
        <f>E2/H2*100</f>
        <v>1.1627906976744187</v>
      </c>
      <c r="L2">
        <f>F2/I2*100</f>
        <v>1.0714285714285716</v>
      </c>
      <c r="M2">
        <f>AVERAGE(J2:L2)</f>
        <v>1.5383905500184571</v>
      </c>
      <c r="N2">
        <f>STDEV(J2:L2)</f>
        <v>0.73110846578198352</v>
      </c>
    </row>
    <row r="3" spans="1:18" x14ac:dyDescent="0.2">
      <c r="A3" t="s">
        <v>31</v>
      </c>
      <c r="B3" t="s">
        <v>31</v>
      </c>
      <c r="C3" t="s">
        <v>31</v>
      </c>
      <c r="D3">
        <v>-4.0000000000000002E-4</v>
      </c>
      <c r="E3">
        <v>-5.0000000000000001E-4</v>
      </c>
      <c r="F3">
        <v>-5.0000000000000001E-4</v>
      </c>
      <c r="G3">
        <v>-8.6999999999999994E-3</v>
      </c>
      <c r="H3">
        <v>-8.6E-3</v>
      </c>
      <c r="I3">
        <v>-8.6999999999999994E-3</v>
      </c>
      <c r="J3">
        <f t="shared" ref="J3:L13" si="0">D3/G3*100</f>
        <v>4.597701149425288</v>
      </c>
      <c r="K3">
        <f t="shared" si="0"/>
        <v>5.8139534883720927</v>
      </c>
      <c r="L3">
        <f t="shared" si="0"/>
        <v>5.7471264367816097</v>
      </c>
      <c r="M3">
        <f t="shared" ref="M3:M17" si="1">AVERAGE(J3:L3)</f>
        <v>5.3862603581929962</v>
      </c>
      <c r="N3">
        <f t="shared" ref="N3:N18" si="2">STDEV(J3:L3)</f>
        <v>0.68372924685531977</v>
      </c>
    </row>
    <row r="4" spans="1:18" x14ac:dyDescent="0.2">
      <c r="A4" t="s">
        <v>24</v>
      </c>
      <c r="B4" t="s">
        <v>25</v>
      </c>
      <c r="C4" t="s">
        <v>25</v>
      </c>
      <c r="D4">
        <v>-1E-4</v>
      </c>
      <c r="E4">
        <v>-2.0000000000000001E-4</v>
      </c>
      <c r="F4">
        <v>-2.9999999999999997E-4</v>
      </c>
      <c r="G4">
        <v>-8.3999999999999995E-3</v>
      </c>
      <c r="H4">
        <v>-8.5000000000000006E-3</v>
      </c>
      <c r="I4">
        <v>-8.6999999999999994E-3</v>
      </c>
      <c r="J4">
        <f t="shared" si="0"/>
        <v>1.1904761904761907</v>
      </c>
      <c r="K4">
        <f t="shared" si="0"/>
        <v>2.3529411764705883</v>
      </c>
      <c r="L4">
        <f t="shared" si="0"/>
        <v>3.4482758620689653</v>
      </c>
      <c r="M4">
        <f t="shared" si="1"/>
        <v>2.3305644096719149</v>
      </c>
      <c r="N4">
        <f t="shared" si="2"/>
        <v>1.1290661535226267</v>
      </c>
    </row>
    <row r="5" spans="1:18" x14ac:dyDescent="0.2">
      <c r="A5" t="s">
        <v>26</v>
      </c>
      <c r="B5" t="s">
        <v>25</v>
      </c>
      <c r="C5" t="s">
        <v>25</v>
      </c>
      <c r="D5">
        <v>-1E-4</v>
      </c>
      <c r="E5">
        <v>-4.0000000000000002E-4</v>
      </c>
      <c r="F5">
        <v>-1E-4</v>
      </c>
      <c r="G5">
        <v>-8.0000000000000002E-3</v>
      </c>
      <c r="H5">
        <v>-8.3000000000000001E-3</v>
      </c>
      <c r="I5">
        <v>-8.0000000000000002E-3</v>
      </c>
      <c r="J5">
        <f t="shared" si="0"/>
        <v>1.25</v>
      </c>
      <c r="K5">
        <f t="shared" si="0"/>
        <v>4.8192771084337354</v>
      </c>
      <c r="L5">
        <f t="shared" si="0"/>
        <v>1.25</v>
      </c>
      <c r="M5">
        <f t="shared" si="1"/>
        <v>2.4397590361445785</v>
      </c>
      <c r="N5">
        <f t="shared" si="2"/>
        <v>2.0607230993665864</v>
      </c>
    </row>
    <row r="6" spans="1:18" x14ac:dyDescent="0.2">
      <c r="A6" t="s">
        <v>27</v>
      </c>
      <c r="B6" t="s">
        <v>25</v>
      </c>
      <c r="C6" t="s">
        <v>25</v>
      </c>
      <c r="D6">
        <v>-4.0000000000000002E-4</v>
      </c>
      <c r="E6">
        <v>-2.0000000000000001E-4</v>
      </c>
      <c r="F6">
        <v>-8.0000000000000007E-5</v>
      </c>
      <c r="G6">
        <v>-8.0000000000000002E-3</v>
      </c>
      <c r="H6">
        <v>-8.3000000000000001E-3</v>
      </c>
      <c r="I6">
        <v>-8.5000000000000006E-3</v>
      </c>
      <c r="J6">
        <f t="shared" si="0"/>
        <v>5</v>
      </c>
      <c r="K6">
        <f t="shared" si="0"/>
        <v>2.4096385542168677</v>
      </c>
      <c r="L6">
        <f t="shared" si="0"/>
        <v>0.94117647058823539</v>
      </c>
      <c r="M6">
        <f t="shared" si="1"/>
        <v>2.7836050082683674</v>
      </c>
      <c r="N6">
        <f t="shared" si="2"/>
        <v>2.0550913099649692</v>
      </c>
    </row>
    <row r="7" spans="1:18" x14ac:dyDescent="0.2">
      <c r="A7" t="s">
        <v>28</v>
      </c>
      <c r="B7" t="s">
        <v>25</v>
      </c>
      <c r="C7" t="s">
        <v>25</v>
      </c>
      <c r="D7">
        <v>-6.9999999999999999E-4</v>
      </c>
      <c r="E7">
        <v>-2.0000000000000001E-4</v>
      </c>
      <c r="F7">
        <v>-2.9999999999999997E-4</v>
      </c>
      <c r="G7">
        <v>-7.7000000000000002E-3</v>
      </c>
      <c r="H7">
        <v>-7.9000000000000008E-3</v>
      </c>
      <c r="I7">
        <v>-7.6E-3</v>
      </c>
      <c r="J7">
        <f t="shared" si="0"/>
        <v>9.0909090909090917</v>
      </c>
      <c r="K7">
        <f t="shared" si="0"/>
        <v>2.5316455696202533</v>
      </c>
      <c r="L7">
        <f t="shared" si="0"/>
        <v>3.9473684210526314</v>
      </c>
      <c r="M7">
        <f t="shared" si="1"/>
        <v>5.1899743605273256</v>
      </c>
      <c r="N7">
        <f t="shared" si="2"/>
        <v>3.4516715698398874</v>
      </c>
    </row>
    <row r="8" spans="1:18" x14ac:dyDescent="0.2">
      <c r="A8" t="s">
        <v>29</v>
      </c>
      <c r="B8" t="s">
        <v>25</v>
      </c>
      <c r="C8" t="s">
        <v>25</v>
      </c>
      <c r="D8">
        <v>-4.0000000000000001E-3</v>
      </c>
      <c r="E8">
        <v>-2.8E-3</v>
      </c>
      <c r="F8">
        <v>-3.2000000000000002E-3</v>
      </c>
      <c r="G8">
        <v>-8.3000000000000001E-3</v>
      </c>
      <c r="H8">
        <v>-8.3000000000000001E-3</v>
      </c>
      <c r="I8">
        <v>-8.2000000000000007E-3</v>
      </c>
      <c r="J8">
        <f t="shared" si="0"/>
        <v>48.192771084337352</v>
      </c>
      <c r="K8">
        <f t="shared" si="0"/>
        <v>33.734939759036145</v>
      </c>
      <c r="L8">
        <f t="shared" si="0"/>
        <v>39.024390243902438</v>
      </c>
      <c r="M8">
        <f t="shared" si="1"/>
        <v>40.317367029091976</v>
      </c>
      <c r="N8">
        <f t="shared" si="2"/>
        <v>7.3151256573619401</v>
      </c>
    </row>
    <row r="9" spans="1:18" x14ac:dyDescent="0.2">
      <c r="A9" t="s">
        <v>24</v>
      </c>
      <c r="B9" t="s">
        <v>21</v>
      </c>
      <c r="C9" t="s">
        <v>21</v>
      </c>
      <c r="D9">
        <v>-4.0000000000000002E-4</v>
      </c>
      <c r="E9">
        <v>-5.0000000000000001E-4</v>
      </c>
      <c r="F9">
        <v>-5.0000000000000001E-4</v>
      </c>
      <c r="G9">
        <v>-7.6E-3</v>
      </c>
      <c r="H9">
        <v>-7.4999999999999997E-3</v>
      </c>
      <c r="I9">
        <v>-8.2000000000000007E-3</v>
      </c>
      <c r="J9">
        <f t="shared" si="0"/>
        <v>5.2631578947368425</v>
      </c>
      <c r="K9">
        <f t="shared" si="0"/>
        <v>6.666666666666667</v>
      </c>
      <c r="L9">
        <f t="shared" si="0"/>
        <v>6.0975609756097562</v>
      </c>
      <c r="M9">
        <f t="shared" si="1"/>
        <v>6.0091285123377558</v>
      </c>
      <c r="N9">
        <f t="shared" si="2"/>
        <v>0.70592098965908101</v>
      </c>
    </row>
    <row r="10" spans="1:18" x14ac:dyDescent="0.2">
      <c r="A10" t="s">
        <v>26</v>
      </c>
      <c r="B10" t="s">
        <v>21</v>
      </c>
      <c r="C10" t="s">
        <v>21</v>
      </c>
      <c r="D10">
        <v>-8.0000000000000004E-4</v>
      </c>
      <c r="E10">
        <v>-5.9999999999999995E-4</v>
      </c>
      <c r="F10">
        <v>-5.0000000000000001E-4</v>
      </c>
      <c r="G10">
        <v>-7.7999999999999996E-3</v>
      </c>
      <c r="H10">
        <v>-8.2000000000000007E-3</v>
      </c>
      <c r="I10">
        <v>-8.0000000000000002E-3</v>
      </c>
      <c r="J10">
        <f t="shared" si="0"/>
        <v>10.256410256410257</v>
      </c>
      <c r="K10">
        <f t="shared" si="0"/>
        <v>7.3170731707317058</v>
      </c>
      <c r="L10">
        <f t="shared" si="0"/>
        <v>6.25</v>
      </c>
      <c r="M10">
        <f t="shared" si="1"/>
        <v>7.9411611423806541</v>
      </c>
      <c r="N10">
        <f t="shared" si="2"/>
        <v>2.0748361701433242</v>
      </c>
    </row>
    <row r="11" spans="1:18" x14ac:dyDescent="0.2">
      <c r="A11" t="s">
        <v>27</v>
      </c>
      <c r="B11" t="s">
        <v>21</v>
      </c>
      <c r="C11" t="s">
        <v>21</v>
      </c>
      <c r="D11">
        <v>-8.0000000000000004E-4</v>
      </c>
      <c r="E11">
        <v>-5.9999999999999995E-4</v>
      </c>
      <c r="F11">
        <v>-5.9999999999999995E-4</v>
      </c>
      <c r="G11">
        <v>-8.0000000000000002E-3</v>
      </c>
      <c r="H11">
        <v>-7.6E-3</v>
      </c>
      <c r="I11">
        <v>-8.0000000000000002E-3</v>
      </c>
      <c r="J11">
        <f t="shared" si="0"/>
        <v>10</v>
      </c>
      <c r="K11">
        <f t="shared" si="0"/>
        <v>7.8947368421052628</v>
      </c>
      <c r="L11">
        <f t="shared" si="0"/>
        <v>7.5</v>
      </c>
      <c r="M11">
        <f t="shared" si="1"/>
        <v>8.4649122807017552</v>
      </c>
      <c r="N11">
        <f t="shared" si="2"/>
        <v>1.3439959163196993</v>
      </c>
    </row>
    <row r="12" spans="1:18" x14ac:dyDescent="0.2">
      <c r="A12" t="s">
        <v>28</v>
      </c>
      <c r="B12" t="s">
        <v>21</v>
      </c>
      <c r="C12" t="s">
        <v>21</v>
      </c>
      <c r="D12">
        <v>-1.1000000000000001E-3</v>
      </c>
      <c r="E12">
        <v>-1E-3</v>
      </c>
      <c r="F12">
        <v>-1E-3</v>
      </c>
      <c r="G12">
        <v>-8.3000000000000001E-3</v>
      </c>
      <c r="H12">
        <v>-8.3999999999999995E-3</v>
      </c>
      <c r="I12">
        <v>-8.0999999999999996E-3</v>
      </c>
      <c r="J12">
        <f t="shared" si="0"/>
        <v>13.253012048192772</v>
      </c>
      <c r="K12">
        <f t="shared" si="0"/>
        <v>11.904761904761905</v>
      </c>
      <c r="L12">
        <f t="shared" si="0"/>
        <v>12.345679012345681</v>
      </c>
      <c r="M12">
        <f t="shared" si="1"/>
        <v>12.501150988433452</v>
      </c>
      <c r="N12">
        <f t="shared" si="2"/>
        <v>0.68743964377013944</v>
      </c>
      <c r="P12" t="s">
        <v>78</v>
      </c>
    </row>
    <row r="13" spans="1:18" x14ac:dyDescent="0.2">
      <c r="A13" t="s">
        <v>29</v>
      </c>
      <c r="B13" t="s">
        <v>21</v>
      </c>
      <c r="C13" t="s">
        <v>21</v>
      </c>
      <c r="D13">
        <v>-1.2999999999999999E-3</v>
      </c>
      <c r="E13">
        <v>-1.4E-3</v>
      </c>
      <c r="F13">
        <v>-1.2999999999999999E-3</v>
      </c>
      <c r="G13">
        <v>-8.0000000000000002E-3</v>
      </c>
      <c r="H13">
        <v>-8.6E-3</v>
      </c>
      <c r="I13">
        <v>-8.3000000000000001E-3</v>
      </c>
      <c r="J13">
        <f t="shared" si="0"/>
        <v>16.249999999999996</v>
      </c>
      <c r="K13">
        <f>E13/H13*100</f>
        <v>16.279069767441861</v>
      </c>
      <c r="L13">
        <f>F13/I13*100</f>
        <v>15.66265060240964</v>
      </c>
      <c r="M13">
        <f t="shared" si="1"/>
        <v>16.063906789950497</v>
      </c>
      <c r="N13">
        <f t="shared" si="2"/>
        <v>0.34780189601934314</v>
      </c>
    </row>
    <row r="14" spans="1:18" x14ac:dyDescent="0.2">
      <c r="A14" t="s">
        <v>24</v>
      </c>
      <c r="B14" t="s">
        <v>22</v>
      </c>
      <c r="C14" t="s">
        <v>22</v>
      </c>
      <c r="J14">
        <f>J3+J4</f>
        <v>5.7881773399014786</v>
      </c>
      <c r="K14">
        <f t="shared" ref="K14:L14" si="3">K3+K4</f>
        <v>8.1668946648426815</v>
      </c>
      <c r="L14">
        <f t="shared" si="3"/>
        <v>9.1954022988505741</v>
      </c>
      <c r="M14">
        <f t="shared" si="1"/>
        <v>7.7168247678649111</v>
      </c>
      <c r="N14">
        <f t="shared" si="2"/>
        <v>1.7476320162853507</v>
      </c>
      <c r="P14">
        <f>TTEST(J14:L14,J9:L9,2,3)</f>
        <v>0.22679577848720778</v>
      </c>
      <c r="R14" t="s">
        <v>56</v>
      </c>
    </row>
    <row r="15" spans="1:18" x14ac:dyDescent="0.2">
      <c r="A15" t="s">
        <v>26</v>
      </c>
      <c r="B15" t="s">
        <v>22</v>
      </c>
      <c r="C15" t="s">
        <v>22</v>
      </c>
      <c r="J15">
        <f>J3+J5</f>
        <v>5.847701149425288</v>
      </c>
      <c r="K15">
        <f t="shared" ref="K15:L15" si="4">K3+K5</f>
        <v>10.633230596805827</v>
      </c>
      <c r="L15">
        <f t="shared" si="4"/>
        <v>6.9971264367816097</v>
      </c>
      <c r="M15">
        <f t="shared" si="1"/>
        <v>7.8260193943375747</v>
      </c>
      <c r="N15">
        <f t="shared" si="2"/>
        <v>2.4981234305476163</v>
      </c>
      <c r="P15">
        <f>TTEST(J15:L15,J10:L10,2,3)</f>
        <v>0.95407085098276401</v>
      </c>
      <c r="R15" t="s">
        <v>56</v>
      </c>
    </row>
    <row r="16" spans="1:18" x14ac:dyDescent="0.2">
      <c r="A16" t="s">
        <v>27</v>
      </c>
      <c r="B16" t="s">
        <v>22</v>
      </c>
      <c r="C16" t="s">
        <v>22</v>
      </c>
      <c r="J16">
        <f>J3+J6</f>
        <v>9.5977011494252871</v>
      </c>
      <c r="K16">
        <f t="shared" ref="K16:L16" si="5">K3+K6</f>
        <v>8.2235920425889599</v>
      </c>
      <c r="L16">
        <f t="shared" si="5"/>
        <v>6.6883029073698452</v>
      </c>
      <c r="M16">
        <f t="shared" si="1"/>
        <v>8.1698653664613641</v>
      </c>
      <c r="N16">
        <f t="shared" si="2"/>
        <v>1.4554430423464286</v>
      </c>
      <c r="P16">
        <f>TTEST(J16:L16,J11:L11,2,3)</f>
        <v>0.8092427560730584</v>
      </c>
      <c r="R16" t="s">
        <v>56</v>
      </c>
    </row>
    <row r="17" spans="1:18" x14ac:dyDescent="0.2">
      <c r="A17" t="s">
        <v>28</v>
      </c>
      <c r="B17" t="s">
        <v>22</v>
      </c>
      <c r="C17" t="s">
        <v>22</v>
      </c>
      <c r="J17">
        <f>J3+J7</f>
        <v>13.688610240334381</v>
      </c>
      <c r="K17">
        <f t="shared" ref="K17:L17" si="6">K3+K7</f>
        <v>8.3455990579923451</v>
      </c>
      <c r="L17">
        <f t="shared" si="6"/>
        <v>9.6944948578342416</v>
      </c>
      <c r="M17">
        <f t="shared" si="1"/>
        <v>10.576234718720322</v>
      </c>
      <c r="N17">
        <f t="shared" si="2"/>
        <v>2.7784961778567525</v>
      </c>
      <c r="P17">
        <f>TTEST(J17:L17,J12:L12,2,3)</f>
        <v>0.35293762240104454</v>
      </c>
      <c r="R17" t="s">
        <v>56</v>
      </c>
    </row>
    <row r="18" spans="1:18" x14ac:dyDescent="0.2">
      <c r="A18" t="s">
        <v>29</v>
      </c>
      <c r="B18" t="s">
        <v>22</v>
      </c>
      <c r="C18" t="s">
        <v>22</v>
      </c>
      <c r="J18">
        <f>J3+J8</f>
        <v>52.790472233762642</v>
      </c>
      <c r="K18">
        <f t="shared" ref="K18:L18" si="7">K3+K8</f>
        <v>39.548893247408238</v>
      </c>
      <c r="L18">
        <f t="shared" si="7"/>
        <v>44.771516680684044</v>
      </c>
      <c r="M18">
        <f>AVERAGE(J18:L18)</f>
        <v>45.703627387284975</v>
      </c>
      <c r="N18">
        <f t="shared" si="2"/>
        <v>6.6698183101179858</v>
      </c>
      <c r="P18">
        <f>TTEST(J18:L18,J13:L13,2,3)</f>
        <v>1.6255980001836475E-2</v>
      </c>
      <c r="R18" t="s">
        <v>55</v>
      </c>
    </row>
    <row r="23" spans="1:18" x14ac:dyDescent="0.2">
      <c r="A23" s="1" t="s">
        <v>46</v>
      </c>
      <c r="B23" s="1"/>
      <c r="C23" s="1"/>
      <c r="D23" s="1"/>
      <c r="E23" s="1"/>
    </row>
    <row r="24" spans="1:18" x14ac:dyDescent="0.2">
      <c r="A24" s="1"/>
      <c r="B24" s="1"/>
      <c r="C24" s="1"/>
      <c r="D24" s="1"/>
      <c r="E24" s="1"/>
    </row>
    <row r="25" spans="1:18" x14ac:dyDescent="0.2">
      <c r="A25" s="1" t="s">
        <v>47</v>
      </c>
      <c r="B25" s="1" t="s">
        <v>48</v>
      </c>
      <c r="C25" s="1" t="s">
        <v>49</v>
      </c>
      <c r="D25" s="1" t="s">
        <v>50</v>
      </c>
      <c r="E25" s="1" t="s">
        <v>51</v>
      </c>
    </row>
    <row r="26" spans="1:18" x14ac:dyDescent="0.2">
      <c r="A26" s="1">
        <v>52.790472229999999</v>
      </c>
      <c r="B26" s="1">
        <v>16.249999999999996</v>
      </c>
      <c r="C26" s="1">
        <f>B26-A26</f>
        <v>-36.540472230000006</v>
      </c>
      <c r="D26" s="1">
        <f>AVERAGE(C26:C28)</f>
        <v>-29.639720596080263</v>
      </c>
      <c r="E26" s="1">
        <f>STDEV(C26:C28)</f>
        <v>6.6512317995239432</v>
      </c>
    </row>
    <row r="27" spans="1:18" x14ac:dyDescent="0.2">
      <c r="A27">
        <v>39.548893247408238</v>
      </c>
      <c r="B27" s="1">
        <v>16.279069767441861</v>
      </c>
      <c r="C27" s="1">
        <f t="shared" ref="C27:C28" si="8">B27-A27</f>
        <v>-23.269823479966377</v>
      </c>
      <c r="D27" s="1"/>
      <c r="E27" s="1"/>
    </row>
    <row r="28" spans="1:18" x14ac:dyDescent="0.2">
      <c r="A28" s="1">
        <v>44.771516680684044</v>
      </c>
      <c r="B28" s="1">
        <v>15.66265060240964</v>
      </c>
      <c r="C28" s="1">
        <f t="shared" si="8"/>
        <v>-29.108866078274403</v>
      </c>
      <c r="D28" s="1"/>
      <c r="E28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D57C-AD09-A949-B5E4-82CF64F2F277}">
  <dimension ref="A1:R28"/>
  <sheetViews>
    <sheetView workbookViewId="0">
      <selection activeCell="P12" sqref="P12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8" x14ac:dyDescent="0.2">
      <c r="A2" t="s">
        <v>14</v>
      </c>
      <c r="B2" t="s">
        <v>14</v>
      </c>
      <c r="C2" t="s">
        <v>14</v>
      </c>
      <c r="D2">
        <v>-2.0000000000000001E-4</v>
      </c>
      <c r="E2">
        <v>-1E-4</v>
      </c>
      <c r="F2">
        <v>-9.0000000000000006E-5</v>
      </c>
      <c r="G2">
        <v>-8.3999999999999995E-3</v>
      </c>
      <c r="H2">
        <v>-8.6E-3</v>
      </c>
      <c r="I2">
        <v>-8.3999999999999995E-3</v>
      </c>
      <c r="J2">
        <f>D2/G2*100</f>
        <v>2.3809523809523814</v>
      </c>
      <c r="K2">
        <f>E2/H2*100</f>
        <v>1.1627906976744187</v>
      </c>
      <c r="L2">
        <f>F2/I2*100</f>
        <v>1.0714285714285716</v>
      </c>
      <c r="M2">
        <f>AVERAGE(J2:L2)</f>
        <v>1.5383905500184571</v>
      </c>
      <c r="N2">
        <f>STDEV(J2:L2)</f>
        <v>0.73110846578198352</v>
      </c>
    </row>
    <row r="3" spans="1:18" x14ac:dyDescent="0.2">
      <c r="A3" t="s">
        <v>31</v>
      </c>
      <c r="B3" t="s">
        <v>31</v>
      </c>
      <c r="C3" t="s">
        <v>31</v>
      </c>
      <c r="D3">
        <v>-4.0000000000000002E-4</v>
      </c>
      <c r="E3">
        <v>-5.0000000000000001E-4</v>
      </c>
      <c r="F3">
        <v>-5.0000000000000001E-4</v>
      </c>
      <c r="G3">
        <v>-8.6999999999999994E-3</v>
      </c>
      <c r="H3">
        <v>-8.6E-3</v>
      </c>
      <c r="I3">
        <v>-8.6999999999999994E-3</v>
      </c>
      <c r="J3">
        <f t="shared" ref="J3:L13" si="0">D3/G3*100</f>
        <v>4.597701149425288</v>
      </c>
      <c r="K3">
        <f t="shared" si="0"/>
        <v>5.8139534883720927</v>
      </c>
      <c r="L3">
        <f t="shared" si="0"/>
        <v>5.7471264367816097</v>
      </c>
      <c r="M3">
        <f t="shared" ref="M3:M18" si="1">AVERAGE(J3:L3)</f>
        <v>5.3862603581929962</v>
      </c>
      <c r="N3">
        <f t="shared" ref="N3:N18" si="2">STDEV(J3:L3)</f>
        <v>0.68372924685531977</v>
      </c>
    </row>
    <row r="4" spans="1:18" x14ac:dyDescent="0.2">
      <c r="A4" t="s">
        <v>15</v>
      </c>
      <c r="B4" t="s">
        <v>16</v>
      </c>
      <c r="C4" t="s">
        <v>16</v>
      </c>
      <c r="D4">
        <v>-6.9999999999999994E-5</v>
      </c>
      <c r="E4">
        <v>-6.0000000000000002E-5</v>
      </c>
      <c r="F4">
        <v>-6.9999999999999994E-5</v>
      </c>
      <c r="G4">
        <v>-8.8999999999999999E-3</v>
      </c>
      <c r="H4">
        <v>-9.1000000000000004E-3</v>
      </c>
      <c r="I4">
        <v>-9.4000000000000004E-3</v>
      </c>
      <c r="J4">
        <f t="shared" si="0"/>
        <v>0.78651685393258419</v>
      </c>
      <c r="K4">
        <f t="shared" si="0"/>
        <v>0.65934065934065933</v>
      </c>
      <c r="L4">
        <f t="shared" si="0"/>
        <v>0.74468085106382975</v>
      </c>
      <c r="M4">
        <f t="shared" si="1"/>
        <v>0.73017945477902446</v>
      </c>
      <c r="N4">
        <f t="shared" si="2"/>
        <v>6.4816386727258327E-2</v>
      </c>
    </row>
    <row r="5" spans="1:18" x14ac:dyDescent="0.2">
      <c r="A5" t="s">
        <v>17</v>
      </c>
      <c r="B5" t="s">
        <v>16</v>
      </c>
      <c r="C5" t="s">
        <v>16</v>
      </c>
      <c r="D5">
        <v>-5.0000000000000002E-5</v>
      </c>
      <c r="E5">
        <v>-1E-4</v>
      </c>
      <c r="F5">
        <v>-1.0000000000000001E-5</v>
      </c>
      <c r="G5">
        <v>-9.1999999999999998E-3</v>
      </c>
      <c r="H5">
        <v>-9.4000000000000004E-3</v>
      </c>
      <c r="I5">
        <v>-8.8999999999999999E-3</v>
      </c>
      <c r="J5">
        <f t="shared" si="0"/>
        <v>0.5434782608695653</v>
      </c>
      <c r="K5">
        <f t="shared" si="0"/>
        <v>1.0638297872340425</v>
      </c>
      <c r="L5">
        <f t="shared" si="0"/>
        <v>0.11235955056179776</v>
      </c>
      <c r="M5">
        <f t="shared" si="1"/>
        <v>0.57322253288846858</v>
      </c>
      <c r="N5">
        <f t="shared" si="2"/>
        <v>0.47643199316034096</v>
      </c>
    </row>
    <row r="6" spans="1:18" x14ac:dyDescent="0.2">
      <c r="A6" t="s">
        <v>18</v>
      </c>
      <c r="B6" t="s">
        <v>16</v>
      </c>
      <c r="C6" t="s">
        <v>16</v>
      </c>
      <c r="D6">
        <v>-9.0000000000000006E-5</v>
      </c>
      <c r="E6">
        <v>-4.0000000000000003E-5</v>
      </c>
      <c r="F6">
        <v>-8.0000000000000007E-5</v>
      </c>
      <c r="G6">
        <v>-8.8000000000000005E-3</v>
      </c>
      <c r="H6">
        <v>-8.6E-3</v>
      </c>
      <c r="I6">
        <v>-9.2999999999999992E-3</v>
      </c>
      <c r="J6">
        <f t="shared" si="0"/>
        <v>1.0227272727272727</v>
      </c>
      <c r="K6">
        <f t="shared" si="0"/>
        <v>0.46511627906976755</v>
      </c>
      <c r="L6">
        <f t="shared" si="0"/>
        <v>0.86021505376344098</v>
      </c>
      <c r="M6">
        <f t="shared" si="1"/>
        <v>0.7826862018534938</v>
      </c>
      <c r="N6">
        <f t="shared" si="2"/>
        <v>0.28677612735509134</v>
      </c>
    </row>
    <row r="7" spans="1:18" x14ac:dyDescent="0.2">
      <c r="A7" t="s">
        <v>19</v>
      </c>
      <c r="B7" t="s">
        <v>16</v>
      </c>
      <c r="C7" t="s">
        <v>16</v>
      </c>
      <c r="D7">
        <v>-2.0000000000000001E-4</v>
      </c>
      <c r="E7">
        <v>-2.0000000000000001E-4</v>
      </c>
      <c r="F7">
        <v>-4.0000000000000002E-4</v>
      </c>
      <c r="G7">
        <v>-9.2999999999999992E-3</v>
      </c>
      <c r="H7">
        <v>-9.1000000000000004E-3</v>
      </c>
      <c r="I7">
        <v>-9.7000000000000003E-3</v>
      </c>
      <c r="J7">
        <f t="shared" si="0"/>
        <v>2.1505376344086025</v>
      </c>
      <c r="K7">
        <f t="shared" si="0"/>
        <v>2.1978021978021975</v>
      </c>
      <c r="L7">
        <f t="shared" si="0"/>
        <v>4.1237113402061851</v>
      </c>
      <c r="M7">
        <f t="shared" si="1"/>
        <v>2.8240170574723287</v>
      </c>
      <c r="N7">
        <f t="shared" si="2"/>
        <v>1.1258163287883596</v>
      </c>
    </row>
    <row r="8" spans="1:18" x14ac:dyDescent="0.2">
      <c r="A8" t="s">
        <v>20</v>
      </c>
      <c r="B8" t="s">
        <v>16</v>
      </c>
      <c r="C8" t="s">
        <v>16</v>
      </c>
      <c r="D8">
        <v>-8.9999999999999998E-4</v>
      </c>
      <c r="E8">
        <v>-8.0000000000000004E-4</v>
      </c>
      <c r="F8">
        <v>-8.9999999999999998E-4</v>
      </c>
      <c r="G8">
        <v>-7.9000000000000008E-3</v>
      </c>
      <c r="H8">
        <v>-8.0999999999999996E-3</v>
      </c>
      <c r="I8">
        <v>-8.0999999999999996E-3</v>
      </c>
      <c r="J8">
        <f t="shared" si="0"/>
        <v>11.392405063291138</v>
      </c>
      <c r="K8">
        <f t="shared" si="0"/>
        <v>9.8765432098765444</v>
      </c>
      <c r="L8">
        <f t="shared" si="0"/>
        <v>11.111111111111112</v>
      </c>
      <c r="M8">
        <f t="shared" si="1"/>
        <v>10.793353128092932</v>
      </c>
      <c r="N8">
        <f t="shared" si="2"/>
        <v>0.80634167168032334</v>
      </c>
    </row>
    <row r="9" spans="1:18" x14ac:dyDescent="0.2">
      <c r="A9" t="s">
        <v>15</v>
      </c>
      <c r="B9" t="s">
        <v>21</v>
      </c>
      <c r="C9" t="s">
        <v>21</v>
      </c>
      <c r="D9">
        <v>-5.0000000000000001E-4</v>
      </c>
      <c r="E9">
        <v>-5.0000000000000001E-4</v>
      </c>
      <c r="F9">
        <v>-5.0000000000000001E-4</v>
      </c>
      <c r="G9">
        <v>-8.5000000000000006E-3</v>
      </c>
      <c r="H9">
        <v>-8.0999999999999996E-3</v>
      </c>
      <c r="I9">
        <v>-7.9000000000000008E-3</v>
      </c>
      <c r="J9">
        <f t="shared" si="0"/>
        <v>5.8823529411764701</v>
      </c>
      <c r="K9">
        <f t="shared" si="0"/>
        <v>6.1728395061728403</v>
      </c>
      <c r="L9">
        <f t="shared" si="0"/>
        <v>6.329113924050632</v>
      </c>
      <c r="M9">
        <f t="shared" si="1"/>
        <v>6.1281021237999802</v>
      </c>
      <c r="N9">
        <f t="shared" si="2"/>
        <v>0.22671550231700827</v>
      </c>
    </row>
    <row r="10" spans="1:18" x14ac:dyDescent="0.2">
      <c r="A10" t="s">
        <v>17</v>
      </c>
      <c r="B10" t="s">
        <v>21</v>
      </c>
      <c r="C10" t="s">
        <v>21</v>
      </c>
      <c r="D10">
        <v>-4.0000000000000002E-4</v>
      </c>
      <c r="E10">
        <v>-5.9999999999999995E-4</v>
      </c>
      <c r="F10">
        <v>-4.0000000000000002E-4</v>
      </c>
      <c r="G10">
        <v>-8.0999999999999996E-3</v>
      </c>
      <c r="H10">
        <v>-8.0999999999999996E-3</v>
      </c>
      <c r="I10">
        <v>-8.6E-3</v>
      </c>
      <c r="J10">
        <f t="shared" si="0"/>
        <v>4.9382716049382722</v>
      </c>
      <c r="K10">
        <f t="shared" si="0"/>
        <v>7.4074074074074066</v>
      </c>
      <c r="L10">
        <f t="shared" si="0"/>
        <v>4.6511627906976747</v>
      </c>
      <c r="M10">
        <f t="shared" si="1"/>
        <v>5.6656139343477845</v>
      </c>
      <c r="N10">
        <f t="shared" si="2"/>
        <v>1.5152528650025672</v>
      </c>
    </row>
    <row r="11" spans="1:18" x14ac:dyDescent="0.2">
      <c r="A11" t="s">
        <v>18</v>
      </c>
      <c r="B11" t="s">
        <v>21</v>
      </c>
      <c r="C11" t="s">
        <v>21</v>
      </c>
      <c r="D11">
        <v>-5.9999999999999995E-4</v>
      </c>
      <c r="E11">
        <v>-5.0000000000000001E-4</v>
      </c>
      <c r="F11">
        <v>-4.0000000000000002E-4</v>
      </c>
      <c r="G11">
        <v>-7.4999999999999997E-3</v>
      </c>
      <c r="H11">
        <v>-7.7000000000000002E-3</v>
      </c>
      <c r="I11">
        <v>-8.3999999999999995E-3</v>
      </c>
      <c r="J11">
        <f t="shared" si="0"/>
        <v>8</v>
      </c>
      <c r="K11">
        <f t="shared" si="0"/>
        <v>6.4935064935064926</v>
      </c>
      <c r="L11">
        <f t="shared" si="0"/>
        <v>4.7619047619047628</v>
      </c>
      <c r="M11">
        <f t="shared" si="1"/>
        <v>6.4184704184704175</v>
      </c>
      <c r="N11">
        <f t="shared" si="2"/>
        <v>1.6203511971672659</v>
      </c>
    </row>
    <row r="12" spans="1:18" x14ac:dyDescent="0.2">
      <c r="A12" t="s">
        <v>19</v>
      </c>
      <c r="B12" t="s">
        <v>21</v>
      </c>
      <c r="C12" t="s">
        <v>21</v>
      </c>
      <c r="D12">
        <v>-6.9999999999999999E-4</v>
      </c>
      <c r="E12">
        <v>-5.9999999999999995E-4</v>
      </c>
      <c r="F12">
        <v>-8.0000000000000004E-4</v>
      </c>
      <c r="G12">
        <v>-9.2999999999999992E-3</v>
      </c>
      <c r="H12">
        <v>-8.3000000000000001E-3</v>
      </c>
      <c r="I12">
        <v>-8.3999999999999995E-3</v>
      </c>
      <c r="J12">
        <f t="shared" si="0"/>
        <v>7.5268817204301079</v>
      </c>
      <c r="K12">
        <f t="shared" si="0"/>
        <v>7.2289156626506017</v>
      </c>
      <c r="L12">
        <f t="shared" si="0"/>
        <v>9.5238095238095255</v>
      </c>
      <c r="M12">
        <f t="shared" si="1"/>
        <v>8.0932023022967456</v>
      </c>
      <c r="N12">
        <f t="shared" si="2"/>
        <v>1.2478676650913505</v>
      </c>
      <c r="P12" t="s">
        <v>78</v>
      </c>
    </row>
    <row r="13" spans="1:18" x14ac:dyDescent="0.2">
      <c r="A13" t="s">
        <v>20</v>
      </c>
      <c r="B13" t="s">
        <v>21</v>
      </c>
      <c r="C13" t="s">
        <v>21</v>
      </c>
      <c r="D13">
        <v>-5.9999999999999995E-4</v>
      </c>
      <c r="E13">
        <v>-6.9999999999999999E-4</v>
      </c>
      <c r="F13">
        <v>-1E-3</v>
      </c>
      <c r="G13">
        <v>-8.8000000000000005E-3</v>
      </c>
      <c r="H13">
        <v>-8.3999999999999995E-3</v>
      </c>
      <c r="I13">
        <v>-8.3999999999999995E-3</v>
      </c>
      <c r="J13">
        <f>D13/G13*100</f>
        <v>6.8181818181818175</v>
      </c>
      <c r="K13">
        <f t="shared" si="0"/>
        <v>8.3333333333333339</v>
      </c>
      <c r="L13">
        <f t="shared" si="0"/>
        <v>11.904761904761905</v>
      </c>
      <c r="M13">
        <f t="shared" si="1"/>
        <v>9.0187590187590185</v>
      </c>
      <c r="N13">
        <f t="shared" si="2"/>
        <v>2.6116432608568907</v>
      </c>
    </row>
    <row r="14" spans="1:18" x14ac:dyDescent="0.2">
      <c r="A14" t="s">
        <v>15</v>
      </c>
      <c r="B14" t="s">
        <v>22</v>
      </c>
      <c r="C14" t="s">
        <v>22</v>
      </c>
      <c r="J14">
        <f>J3+J4</f>
        <v>5.3842180033578719</v>
      </c>
      <c r="K14">
        <f t="shared" ref="K14:L14" si="3">K3+K4</f>
        <v>6.4732941477127524</v>
      </c>
      <c r="L14">
        <f t="shared" si="3"/>
        <v>6.4918072878454396</v>
      </c>
      <c r="M14">
        <f t="shared" si="1"/>
        <v>6.116439812972021</v>
      </c>
      <c r="N14">
        <f t="shared" si="2"/>
        <v>0.6341902458610964</v>
      </c>
      <c r="P14">
        <f>TTEST(J14:L14,J9:L9,2,3)</f>
        <v>0.97829916934074823</v>
      </c>
      <c r="R14" t="s">
        <v>56</v>
      </c>
    </row>
    <row r="15" spans="1:18" x14ac:dyDescent="0.2">
      <c r="A15" t="s">
        <v>17</v>
      </c>
      <c r="B15" t="s">
        <v>22</v>
      </c>
      <c r="C15" t="s">
        <v>22</v>
      </c>
      <c r="J15">
        <f>J3+J5</f>
        <v>5.1411794102948534</v>
      </c>
      <c r="K15">
        <f t="shared" ref="K15:L15" si="4">K3+K5</f>
        <v>6.8777832756061352</v>
      </c>
      <c r="L15">
        <f t="shared" si="4"/>
        <v>5.8594859873434073</v>
      </c>
      <c r="M15">
        <f t="shared" si="1"/>
        <v>5.959482891081465</v>
      </c>
      <c r="N15">
        <f t="shared" si="2"/>
        <v>0.8726097534530679</v>
      </c>
      <c r="P15">
        <f>TTEST(J15:L15,J10:L10,2,3)</f>
        <v>0.78886237963925798</v>
      </c>
      <c r="R15" t="s">
        <v>58</v>
      </c>
    </row>
    <row r="16" spans="1:18" x14ac:dyDescent="0.2">
      <c r="A16" t="s">
        <v>18</v>
      </c>
      <c r="B16" t="s">
        <v>22</v>
      </c>
      <c r="C16" t="s">
        <v>22</v>
      </c>
      <c r="J16">
        <f>J3+J6</f>
        <v>5.6204284221525604</v>
      </c>
      <c r="K16">
        <f t="shared" ref="K16:L16" si="5">K3+K6</f>
        <v>6.2790697674418601</v>
      </c>
      <c r="L16">
        <f t="shared" si="5"/>
        <v>6.6073414905450507</v>
      </c>
      <c r="M16">
        <f t="shared" si="1"/>
        <v>6.1689465600464901</v>
      </c>
      <c r="N16">
        <f t="shared" si="2"/>
        <v>0.50258799403313714</v>
      </c>
      <c r="P16">
        <f>TTEST(J16:L16,J11:L11,2,3)</f>
        <v>0.8192709300571055</v>
      </c>
      <c r="R16" t="s">
        <v>56</v>
      </c>
    </row>
    <row r="17" spans="1:18" x14ac:dyDescent="0.2">
      <c r="A17" t="s">
        <v>19</v>
      </c>
      <c r="B17" t="s">
        <v>22</v>
      </c>
      <c r="C17" t="s">
        <v>22</v>
      </c>
      <c r="J17">
        <f>J3+J7</f>
        <v>6.7482387838338909</v>
      </c>
      <c r="K17">
        <f t="shared" ref="K17:L17" si="6">K3+K7</f>
        <v>8.0117556861742898</v>
      </c>
      <c r="L17">
        <f t="shared" si="6"/>
        <v>9.8708377769877949</v>
      </c>
      <c r="M17">
        <f t="shared" si="1"/>
        <v>8.2102774156653258</v>
      </c>
      <c r="N17">
        <f t="shared" si="2"/>
        <v>1.5707368575994893</v>
      </c>
      <c r="P17">
        <f>TTEST(J17:L17,J12:L12,2,3)</f>
        <v>0.92458512705622242</v>
      </c>
      <c r="R17" t="s">
        <v>56</v>
      </c>
    </row>
    <row r="18" spans="1:18" x14ac:dyDescent="0.2">
      <c r="A18" t="s">
        <v>20</v>
      </c>
      <c r="B18" t="s">
        <v>22</v>
      </c>
      <c r="C18" t="s">
        <v>22</v>
      </c>
      <c r="J18">
        <f>J3+J8</f>
        <v>15.990106212716427</v>
      </c>
      <c r="K18">
        <f t="shared" ref="K18:L18" si="7">K3+K8</f>
        <v>15.690496698248637</v>
      </c>
      <c r="L18">
        <f t="shared" si="7"/>
        <v>16.85823754789272</v>
      </c>
      <c r="M18">
        <f t="shared" si="1"/>
        <v>16.179613486285927</v>
      </c>
      <c r="N18">
        <f t="shared" si="2"/>
        <v>0.60649767355999051</v>
      </c>
      <c r="P18">
        <f>TTEST(J18:L18,J13:L13,2,3)</f>
        <v>3.5841906978039455E-2</v>
      </c>
      <c r="R18" t="s">
        <v>55</v>
      </c>
    </row>
    <row r="23" spans="1:18" x14ac:dyDescent="0.2">
      <c r="A23" s="1" t="s">
        <v>46</v>
      </c>
      <c r="B23" s="1"/>
      <c r="C23" s="1"/>
      <c r="D23" s="1"/>
      <c r="E23" s="1"/>
    </row>
    <row r="24" spans="1:18" x14ac:dyDescent="0.2">
      <c r="A24" s="1"/>
      <c r="B24" s="1"/>
      <c r="C24" s="1"/>
      <c r="D24" s="1"/>
      <c r="E24" s="1"/>
    </row>
    <row r="25" spans="1:18" x14ac:dyDescent="0.2">
      <c r="A25" s="1" t="s">
        <v>47</v>
      </c>
      <c r="B25" s="1" t="s">
        <v>48</v>
      </c>
      <c r="C25" s="1" t="s">
        <v>49</v>
      </c>
      <c r="D25" s="1" t="s">
        <v>50</v>
      </c>
      <c r="E25" s="1" t="s">
        <v>51</v>
      </c>
    </row>
    <row r="26" spans="1:18" x14ac:dyDescent="0.2">
      <c r="A26" s="1">
        <v>15.990106212716427</v>
      </c>
      <c r="B26" s="1">
        <v>6.8181818181818175</v>
      </c>
      <c r="C26" s="1">
        <f>B26-A26</f>
        <v>-9.1719243945346101</v>
      </c>
      <c r="D26" s="1">
        <f>AVERAGE(C26:C28)</f>
        <v>-7.1608544675269101</v>
      </c>
      <c r="E26" s="1">
        <f>STDEV(C26:C28)</f>
        <v>2.1160648275632834</v>
      </c>
    </row>
    <row r="27" spans="1:18" x14ac:dyDescent="0.2">
      <c r="A27">
        <v>15.690496698248637</v>
      </c>
      <c r="B27" s="1">
        <v>8.3333333333333339</v>
      </c>
      <c r="C27" s="1">
        <f t="shared" ref="C27:C28" si="8">B27-A27</f>
        <v>-7.3571633649153032</v>
      </c>
      <c r="D27" s="1"/>
      <c r="E27" s="1"/>
    </row>
    <row r="28" spans="1:18" x14ac:dyDescent="0.2">
      <c r="A28" s="1">
        <v>16.85823754789272</v>
      </c>
      <c r="B28" s="1">
        <v>11.904761904761905</v>
      </c>
      <c r="C28" s="1">
        <f t="shared" si="8"/>
        <v>-4.9534756431308153</v>
      </c>
      <c r="D28" s="1"/>
      <c r="E28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3F91-D364-7949-979B-A0713459CFA2}">
  <dimension ref="A1:Q28"/>
  <sheetViews>
    <sheetView workbookViewId="0">
      <selection activeCell="P12" sqref="P1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7" x14ac:dyDescent="0.2">
      <c r="A2" t="s">
        <v>14</v>
      </c>
      <c r="B2" t="s">
        <v>14</v>
      </c>
      <c r="C2" t="s">
        <v>14</v>
      </c>
      <c r="D2">
        <v>-1E-4</v>
      </c>
      <c r="E2">
        <v>-1E-4</v>
      </c>
      <c r="F2">
        <v>-2.0000000000000001E-4</v>
      </c>
      <c r="G2">
        <v>-8.3999999999999995E-3</v>
      </c>
      <c r="H2">
        <v>-7.7000000000000002E-3</v>
      </c>
      <c r="I2">
        <v>-8.3000000000000001E-3</v>
      </c>
      <c r="J2">
        <f>D2/G2*100</f>
        <v>1.1904761904761907</v>
      </c>
      <c r="K2">
        <f>E2/H2*100</f>
        <v>1.2987012987012987</v>
      </c>
      <c r="L2">
        <f>F2/I2*100</f>
        <v>2.4096385542168677</v>
      </c>
      <c r="M2">
        <f>AVERAGE(J2:L2)</f>
        <v>1.6329386811314521</v>
      </c>
      <c r="N2">
        <f>STDEV(J2:L2)</f>
        <v>0.67481492881438265</v>
      </c>
    </row>
    <row r="3" spans="1:17" x14ac:dyDescent="0.2">
      <c r="A3" t="s">
        <v>32</v>
      </c>
      <c r="B3" t="s">
        <v>32</v>
      </c>
      <c r="C3" t="s">
        <v>32</v>
      </c>
      <c r="D3">
        <v>-2.0000000000000001E-4</v>
      </c>
      <c r="E3">
        <v>-2.9999999999999997E-4</v>
      </c>
      <c r="F3">
        <v>-2.9999999999999997E-4</v>
      </c>
      <c r="G3">
        <v>-8.9999999999999993E-3</v>
      </c>
      <c r="H3">
        <v>-9.1000000000000004E-3</v>
      </c>
      <c r="I3">
        <v>-8.9999999999999993E-3</v>
      </c>
      <c r="J3">
        <f t="shared" ref="J3:L12" si="0">D3/G3*100</f>
        <v>2.2222222222222228</v>
      </c>
      <c r="K3">
        <f t="shared" si="0"/>
        <v>3.2967032967032961</v>
      </c>
      <c r="L3">
        <f t="shared" si="0"/>
        <v>3.3333333333333335</v>
      </c>
      <c r="M3">
        <f t="shared" ref="M3:M17" si="1">AVERAGE(J3:L3)</f>
        <v>2.9507529507529511</v>
      </c>
      <c r="N3">
        <f t="shared" ref="N3:N18" si="2">STDEV(J3:L3)</f>
        <v>0.63119189372647388</v>
      </c>
    </row>
    <row r="4" spans="1:17" x14ac:dyDescent="0.2">
      <c r="A4" t="s">
        <v>24</v>
      </c>
      <c r="B4" t="s">
        <v>25</v>
      </c>
      <c r="C4" t="s">
        <v>25</v>
      </c>
      <c r="D4">
        <v>-2.0000000000000001E-4</v>
      </c>
      <c r="E4">
        <v>-1E-4</v>
      </c>
      <c r="F4">
        <v>-1E-4</v>
      </c>
      <c r="G4">
        <v>-8.3000000000000001E-3</v>
      </c>
      <c r="H4">
        <v>-7.9000000000000008E-3</v>
      </c>
      <c r="I4">
        <v>-8.0000000000000002E-3</v>
      </c>
      <c r="J4">
        <f t="shared" si="0"/>
        <v>2.4096385542168677</v>
      </c>
      <c r="K4">
        <f t="shared" si="0"/>
        <v>1.2658227848101267</v>
      </c>
      <c r="L4">
        <f t="shared" si="0"/>
        <v>1.25</v>
      </c>
      <c r="M4">
        <f t="shared" si="1"/>
        <v>1.6418204463423314</v>
      </c>
      <c r="N4">
        <f t="shared" si="2"/>
        <v>0.66499704902714574</v>
      </c>
    </row>
    <row r="5" spans="1:17" x14ac:dyDescent="0.2">
      <c r="A5" t="s">
        <v>26</v>
      </c>
      <c r="B5" t="s">
        <v>25</v>
      </c>
      <c r="C5" t="s">
        <v>25</v>
      </c>
      <c r="D5">
        <v>-2.0000000000000001E-4</v>
      </c>
      <c r="E5">
        <v>-2.0000000000000001E-4</v>
      </c>
      <c r="F5">
        <v>-1E-4</v>
      </c>
      <c r="G5">
        <v>-7.7999999999999996E-3</v>
      </c>
      <c r="H5">
        <v>-7.6E-3</v>
      </c>
      <c r="I5">
        <v>-7.7000000000000002E-3</v>
      </c>
      <c r="J5">
        <f t="shared" si="0"/>
        <v>2.5641025641025643</v>
      </c>
      <c r="K5">
        <f t="shared" si="0"/>
        <v>2.6315789473684212</v>
      </c>
      <c r="L5">
        <f t="shared" si="0"/>
        <v>1.2987012987012987</v>
      </c>
      <c r="M5">
        <f t="shared" si="1"/>
        <v>2.1647942700574281</v>
      </c>
      <c r="N5">
        <f t="shared" si="2"/>
        <v>0.75081691633115744</v>
      </c>
    </row>
    <row r="6" spans="1:17" x14ac:dyDescent="0.2">
      <c r="A6" t="s">
        <v>27</v>
      </c>
      <c r="B6" t="s">
        <v>25</v>
      </c>
      <c r="C6" t="s">
        <v>25</v>
      </c>
      <c r="D6">
        <v>-3.0000000000000001E-6</v>
      </c>
      <c r="E6">
        <v>-2.0000000000000001E-4</v>
      </c>
      <c r="F6">
        <v>-2.0000000000000001E-4</v>
      </c>
      <c r="G6">
        <v>-7.6E-3</v>
      </c>
      <c r="H6">
        <v>-8.0000000000000002E-3</v>
      </c>
      <c r="I6">
        <v>-8.0000000000000002E-3</v>
      </c>
      <c r="J6">
        <f t="shared" si="0"/>
        <v>3.9473684210526314E-2</v>
      </c>
      <c r="K6">
        <f t="shared" si="0"/>
        <v>2.5</v>
      </c>
      <c r="L6">
        <f t="shared" si="0"/>
        <v>2.5</v>
      </c>
      <c r="M6">
        <f t="shared" si="1"/>
        <v>1.6798245614035086</v>
      </c>
      <c r="N6">
        <f t="shared" si="2"/>
        <v>1.420585530769211</v>
      </c>
    </row>
    <row r="7" spans="1:17" x14ac:dyDescent="0.2">
      <c r="A7" t="s">
        <v>28</v>
      </c>
      <c r="B7" t="s">
        <v>25</v>
      </c>
      <c r="C7" t="s">
        <v>25</v>
      </c>
      <c r="D7">
        <v>-4.0000000000000002E-4</v>
      </c>
      <c r="E7">
        <v>-2.0000000000000001E-4</v>
      </c>
      <c r="F7">
        <v>-2.9999999999999997E-4</v>
      </c>
      <c r="G7">
        <v>-8.5000000000000006E-3</v>
      </c>
      <c r="H7">
        <v>-8.2000000000000007E-3</v>
      </c>
      <c r="I7">
        <v>-8.0999999999999996E-3</v>
      </c>
      <c r="J7">
        <f t="shared" si="0"/>
        <v>4.7058823529411766</v>
      </c>
      <c r="K7">
        <f t="shared" si="0"/>
        <v>2.4390243902439024</v>
      </c>
      <c r="L7">
        <f t="shared" si="0"/>
        <v>3.7037037037037033</v>
      </c>
      <c r="M7">
        <f t="shared" si="1"/>
        <v>3.6162034822962603</v>
      </c>
      <c r="N7">
        <f t="shared" si="2"/>
        <v>1.1359592740590567</v>
      </c>
    </row>
    <row r="8" spans="1:17" x14ac:dyDescent="0.2">
      <c r="A8" t="s">
        <v>29</v>
      </c>
      <c r="B8" t="s">
        <v>25</v>
      </c>
      <c r="C8" t="s">
        <v>25</v>
      </c>
      <c r="D8">
        <v>-1E-3</v>
      </c>
      <c r="E8">
        <v>-1.5E-3</v>
      </c>
      <c r="F8">
        <v>-1.8E-3</v>
      </c>
      <c r="G8">
        <v>-8.0999999999999996E-3</v>
      </c>
      <c r="H8">
        <v>-8.0000000000000002E-3</v>
      </c>
      <c r="I8">
        <v>-8.3999999999999995E-3</v>
      </c>
      <c r="J8">
        <f t="shared" si="0"/>
        <v>12.345679012345681</v>
      </c>
      <c r="K8">
        <f t="shared" si="0"/>
        <v>18.75</v>
      </c>
      <c r="L8">
        <f t="shared" si="0"/>
        <v>21.428571428571431</v>
      </c>
      <c r="M8">
        <f t="shared" si="1"/>
        <v>17.508083480305704</v>
      </c>
      <c r="N8">
        <f t="shared" si="2"/>
        <v>4.6670655815619186</v>
      </c>
    </row>
    <row r="9" spans="1:17" x14ac:dyDescent="0.2">
      <c r="A9" t="s">
        <v>24</v>
      </c>
      <c r="B9" t="s">
        <v>21</v>
      </c>
      <c r="C9" t="s">
        <v>21</v>
      </c>
      <c r="D9">
        <v>-2.0000000000000001E-4</v>
      </c>
      <c r="E9">
        <v>-1E-4</v>
      </c>
      <c r="F9">
        <v>-1E-4</v>
      </c>
      <c r="G9">
        <v>-8.6999999999999994E-3</v>
      </c>
      <c r="H9">
        <v>-8.5000000000000006E-3</v>
      </c>
      <c r="I9">
        <v>-8.9999999999999993E-3</v>
      </c>
      <c r="J9">
        <f t="shared" si="0"/>
        <v>2.298850574712644</v>
      </c>
      <c r="K9">
        <f t="shared" si="0"/>
        <v>1.1764705882352942</v>
      </c>
      <c r="L9">
        <f t="shared" si="0"/>
        <v>1.1111111111111114</v>
      </c>
      <c r="M9">
        <f t="shared" si="1"/>
        <v>1.5288107580196832</v>
      </c>
      <c r="N9">
        <f t="shared" si="2"/>
        <v>0.66767428794426609</v>
      </c>
    </row>
    <row r="10" spans="1:17" x14ac:dyDescent="0.2">
      <c r="A10" t="s">
        <v>26</v>
      </c>
      <c r="B10" t="s">
        <v>21</v>
      </c>
      <c r="C10" t="s">
        <v>21</v>
      </c>
      <c r="D10">
        <v>-2.0000000000000001E-4</v>
      </c>
      <c r="E10">
        <v>-2.0000000000000001E-4</v>
      </c>
      <c r="F10">
        <v>-1E-4</v>
      </c>
      <c r="G10">
        <v>-8.9999999999999993E-3</v>
      </c>
      <c r="H10">
        <v>-8.8000000000000005E-3</v>
      </c>
      <c r="I10">
        <v>-8.8999999999999999E-3</v>
      </c>
      <c r="J10">
        <f t="shared" si="0"/>
        <v>2.2222222222222228</v>
      </c>
      <c r="K10">
        <f t="shared" si="0"/>
        <v>2.2727272727272729</v>
      </c>
      <c r="L10">
        <f t="shared" si="0"/>
        <v>1.1235955056179776</v>
      </c>
      <c r="M10">
        <f t="shared" si="1"/>
        <v>1.872848333522491</v>
      </c>
      <c r="N10">
        <f t="shared" si="2"/>
        <v>0.64936318044974761</v>
      </c>
    </row>
    <row r="11" spans="1:17" x14ac:dyDescent="0.2">
      <c r="A11" t="s">
        <v>27</v>
      </c>
      <c r="B11" t="s">
        <v>21</v>
      </c>
      <c r="C11" t="s">
        <v>21</v>
      </c>
      <c r="D11">
        <v>-2.9999999999999997E-4</v>
      </c>
      <c r="E11">
        <v>-1E-4</v>
      </c>
      <c r="F11">
        <v>-2.0000000000000001E-4</v>
      </c>
      <c r="G11">
        <v>-8.9999999999999993E-3</v>
      </c>
      <c r="H11">
        <v>-8.8999999999999999E-3</v>
      </c>
      <c r="I11">
        <v>-9.1999999999999998E-3</v>
      </c>
      <c r="J11">
        <f t="shared" si="0"/>
        <v>3.3333333333333335</v>
      </c>
      <c r="K11">
        <f t="shared" si="0"/>
        <v>1.1235955056179776</v>
      </c>
      <c r="L11">
        <f t="shared" si="0"/>
        <v>2.1739130434782612</v>
      </c>
      <c r="M11">
        <f t="shared" si="1"/>
        <v>2.2102806274765245</v>
      </c>
      <c r="N11">
        <f t="shared" si="2"/>
        <v>1.1053177225049129</v>
      </c>
    </row>
    <row r="12" spans="1:17" x14ac:dyDescent="0.2">
      <c r="A12" t="s">
        <v>28</v>
      </c>
      <c r="B12" t="s">
        <v>21</v>
      </c>
      <c r="C12" t="s">
        <v>21</v>
      </c>
      <c r="D12">
        <v>-2.9999999999999997E-4</v>
      </c>
      <c r="E12">
        <v>-2.9999999999999997E-4</v>
      </c>
      <c r="F12">
        <v>-2.9999999999999997E-4</v>
      </c>
      <c r="G12">
        <v>-8.0000000000000002E-3</v>
      </c>
      <c r="H12">
        <v>-9.2999999999999992E-3</v>
      </c>
      <c r="I12">
        <v>-8.9999999999999993E-3</v>
      </c>
      <c r="J12">
        <f t="shared" si="0"/>
        <v>3.75</v>
      </c>
      <c r="K12">
        <f t="shared" si="0"/>
        <v>3.225806451612903</v>
      </c>
      <c r="L12">
        <f t="shared" si="0"/>
        <v>3.3333333333333335</v>
      </c>
      <c r="M12">
        <f t="shared" si="1"/>
        <v>3.4363799283154122</v>
      </c>
      <c r="N12">
        <f t="shared" si="2"/>
        <v>0.27687302070753367</v>
      </c>
      <c r="P12" t="s">
        <v>78</v>
      </c>
    </row>
    <row r="13" spans="1:17" x14ac:dyDescent="0.2">
      <c r="A13" t="s">
        <v>29</v>
      </c>
      <c r="B13" t="s">
        <v>21</v>
      </c>
      <c r="C13" t="s">
        <v>21</v>
      </c>
      <c r="D13">
        <v>-1.1000000000000001E-3</v>
      </c>
      <c r="E13">
        <v>-6.9999999999999999E-4</v>
      </c>
      <c r="F13">
        <v>-1.5E-3</v>
      </c>
      <c r="G13">
        <v>-8.9999999999999993E-3</v>
      </c>
      <c r="H13">
        <v>-8.8999999999999999E-3</v>
      </c>
      <c r="I13">
        <v>-9.1999999999999998E-3</v>
      </c>
      <c r="J13">
        <f>D13/G13*100</f>
        <v>12.222222222222223</v>
      </c>
      <c r="K13">
        <f>E13/H13*100</f>
        <v>7.8651685393258424</v>
      </c>
      <c r="L13">
        <f>F13/I13*100</f>
        <v>16.304347826086957</v>
      </c>
      <c r="M13">
        <f t="shared" si="1"/>
        <v>12.130579529211673</v>
      </c>
      <c r="N13">
        <f t="shared" si="2"/>
        <v>4.2203359517828929</v>
      </c>
    </row>
    <row r="14" spans="1:17" x14ac:dyDescent="0.2">
      <c r="A14" t="s">
        <v>24</v>
      </c>
      <c r="B14" t="s">
        <v>22</v>
      </c>
      <c r="C14" t="s">
        <v>22</v>
      </c>
      <c r="J14">
        <f>J3+J4</f>
        <v>4.6318607764390904</v>
      </c>
      <c r="K14">
        <f t="shared" ref="K14:L14" si="3">K3+K4</f>
        <v>4.5625260815134228</v>
      </c>
      <c r="L14">
        <f t="shared" si="3"/>
        <v>4.5833333333333339</v>
      </c>
      <c r="M14">
        <f t="shared" si="1"/>
        <v>4.5925733970952818</v>
      </c>
      <c r="N14">
        <f t="shared" si="2"/>
        <v>3.557891319099709E-2</v>
      </c>
      <c r="P14">
        <f>TTEST(J9:L9,J14:L14,2,3)</f>
        <v>1.525540728885184E-2</v>
      </c>
      <c r="Q14" t="s">
        <v>55</v>
      </c>
    </row>
    <row r="15" spans="1:17" x14ac:dyDescent="0.2">
      <c r="A15" t="s">
        <v>26</v>
      </c>
      <c r="B15" t="s">
        <v>22</v>
      </c>
      <c r="C15" t="s">
        <v>22</v>
      </c>
      <c r="J15">
        <f>J3+J5</f>
        <v>4.7863247863247871</v>
      </c>
      <c r="K15">
        <f t="shared" ref="K15:L15" si="4">K3+K5</f>
        <v>5.9282822440717169</v>
      </c>
      <c r="L15">
        <f t="shared" si="4"/>
        <v>4.6320346320346317</v>
      </c>
      <c r="M15">
        <f t="shared" si="1"/>
        <v>5.1155472208103783</v>
      </c>
      <c r="N15">
        <f t="shared" si="2"/>
        <v>0.70806428130109311</v>
      </c>
      <c r="P15">
        <f>TTEST(J15:L15,J10:L10,2,3)</f>
        <v>4.3695709627711611E-3</v>
      </c>
      <c r="Q15" t="s">
        <v>54</v>
      </c>
    </row>
    <row r="16" spans="1:17" x14ac:dyDescent="0.2">
      <c r="A16" t="s">
        <v>27</v>
      </c>
      <c r="B16" t="s">
        <v>22</v>
      </c>
      <c r="C16" t="s">
        <v>22</v>
      </c>
      <c r="J16">
        <f>J3+J6</f>
        <v>2.2616959064327489</v>
      </c>
      <c r="K16">
        <f t="shared" ref="K16:L16" si="5">K3+K6</f>
        <v>5.7967032967032956</v>
      </c>
      <c r="L16">
        <f t="shared" si="5"/>
        <v>5.8333333333333339</v>
      </c>
      <c r="M16">
        <f t="shared" si="1"/>
        <v>4.6305775121564592</v>
      </c>
      <c r="N16">
        <f t="shared" si="2"/>
        <v>2.0515934018094293</v>
      </c>
      <c r="P16">
        <f>TTEST(J16:L16,J11:L11,2,3)</f>
        <v>0.16774874996737044</v>
      </c>
      <c r="Q16" t="s">
        <v>56</v>
      </c>
    </row>
    <row r="17" spans="1:17" x14ac:dyDescent="0.2">
      <c r="A17" t="s">
        <v>28</v>
      </c>
      <c r="B17" t="s">
        <v>22</v>
      </c>
      <c r="C17" t="s">
        <v>22</v>
      </c>
      <c r="J17">
        <f>J3+J7</f>
        <v>6.9281045751633989</v>
      </c>
      <c r="K17">
        <f t="shared" ref="K17:L17" si="6">K3+K7</f>
        <v>5.7357276869471985</v>
      </c>
      <c r="L17">
        <f t="shared" si="6"/>
        <v>7.0370370370370363</v>
      </c>
      <c r="M17">
        <f t="shared" si="1"/>
        <v>6.566956433049211</v>
      </c>
      <c r="N17">
        <f t="shared" si="2"/>
        <v>0.72192277396699855</v>
      </c>
      <c r="P17">
        <f>TTEST(J17:L17,J12:L12,2,3)</f>
        <v>9.6207192770117727E-3</v>
      </c>
      <c r="Q17" t="s">
        <v>55</v>
      </c>
    </row>
    <row r="18" spans="1:17" x14ac:dyDescent="0.2">
      <c r="A18" t="s">
        <v>29</v>
      </c>
      <c r="B18" t="s">
        <v>22</v>
      </c>
      <c r="C18" t="s">
        <v>22</v>
      </c>
      <c r="J18">
        <f>J3+J8</f>
        <v>14.567901234567904</v>
      </c>
      <c r="K18">
        <f t="shared" ref="K18:L18" si="7">K3+K8</f>
        <v>22.046703296703296</v>
      </c>
      <c r="L18">
        <f t="shared" si="7"/>
        <v>24.761904761904763</v>
      </c>
      <c r="M18">
        <f>AVERAGE(J18:L18)</f>
        <v>20.458836431058653</v>
      </c>
      <c r="N18">
        <f t="shared" si="2"/>
        <v>5.2792440619939374</v>
      </c>
      <c r="P18">
        <f>TTEST(J18:L18,J13:L13,2,3)</f>
        <v>0.10306677420981489</v>
      </c>
      <c r="Q18" t="s">
        <v>56</v>
      </c>
    </row>
    <row r="23" spans="1:17" x14ac:dyDescent="0.2">
      <c r="A23" s="1" t="s">
        <v>46</v>
      </c>
      <c r="B23" s="1"/>
      <c r="C23" s="1"/>
      <c r="D23" s="1"/>
      <c r="E23" s="1"/>
    </row>
    <row r="24" spans="1:17" x14ac:dyDescent="0.2">
      <c r="A24" s="1"/>
      <c r="B24" s="1"/>
      <c r="C24" s="1"/>
      <c r="D24" s="1"/>
      <c r="E24" s="1"/>
    </row>
    <row r="25" spans="1:17" x14ac:dyDescent="0.2">
      <c r="A25" s="1" t="s">
        <v>47</v>
      </c>
      <c r="B25" s="1" t="s">
        <v>48</v>
      </c>
      <c r="C25" s="1" t="s">
        <v>49</v>
      </c>
      <c r="D25" s="1" t="s">
        <v>50</v>
      </c>
      <c r="E25" s="1" t="s">
        <v>51</v>
      </c>
    </row>
    <row r="26" spans="1:17" x14ac:dyDescent="0.2">
      <c r="A26" s="1">
        <v>14.567901234567904</v>
      </c>
      <c r="B26" s="1">
        <v>12.222222222222223</v>
      </c>
      <c r="C26" s="1">
        <f>B26-A26</f>
        <v>-2.3456790123456805</v>
      </c>
      <c r="D26" s="1">
        <f>AVERAGE(C26:C28)</f>
        <v>-8.328256901846979</v>
      </c>
      <c r="E26" s="1">
        <f>STDEV(C26:C28)</f>
        <v>5.9189871750485352</v>
      </c>
    </row>
    <row r="27" spans="1:17" x14ac:dyDescent="0.2">
      <c r="A27">
        <v>22.046703296703296</v>
      </c>
      <c r="B27" s="1">
        <v>7.8651685393258424</v>
      </c>
      <c r="C27" s="1">
        <f t="shared" ref="C27:C28" si="8">B27-A27</f>
        <v>-14.181534757377452</v>
      </c>
      <c r="D27" s="1"/>
      <c r="E27" s="1"/>
    </row>
    <row r="28" spans="1:17" x14ac:dyDescent="0.2">
      <c r="A28" s="1">
        <v>24.761904761904763</v>
      </c>
      <c r="B28" s="1">
        <v>16.304347826086957</v>
      </c>
      <c r="C28" s="1">
        <f t="shared" si="8"/>
        <v>-8.4575569358178058</v>
      </c>
      <c r="D28" s="1"/>
      <c r="E28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63C0-E50A-DD48-B545-038B3B3EEBF9}">
  <dimension ref="A1:R28"/>
  <sheetViews>
    <sheetView workbookViewId="0">
      <selection activeCell="P12" sqref="P12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8" x14ac:dyDescent="0.2">
      <c r="A2" t="s">
        <v>14</v>
      </c>
      <c r="B2" t="s">
        <v>14</v>
      </c>
      <c r="C2" t="s">
        <v>14</v>
      </c>
      <c r="D2">
        <v>-1E-4</v>
      </c>
      <c r="E2">
        <v>-1E-4</v>
      </c>
      <c r="F2">
        <v>-2.0000000000000001E-4</v>
      </c>
      <c r="G2">
        <v>-8.3999999999999995E-3</v>
      </c>
      <c r="H2">
        <v>-7.7000000000000002E-3</v>
      </c>
      <c r="I2">
        <v>-8.3000000000000001E-3</v>
      </c>
      <c r="J2">
        <f>D2/G2*100</f>
        <v>1.1904761904761907</v>
      </c>
      <c r="K2">
        <f>E2/H2*100</f>
        <v>1.2987012987012987</v>
      </c>
      <c r="L2">
        <f>F2/I2*100</f>
        <v>2.4096385542168677</v>
      </c>
      <c r="M2">
        <f>AVERAGE(J2:L2)</f>
        <v>1.6329386811314521</v>
      </c>
      <c r="N2">
        <f>STDEV(J2:L2)</f>
        <v>0.67481492881438265</v>
      </c>
    </row>
    <row r="3" spans="1:18" x14ac:dyDescent="0.2">
      <c r="A3" t="s">
        <v>32</v>
      </c>
      <c r="B3" t="s">
        <v>32</v>
      </c>
      <c r="C3" t="s">
        <v>32</v>
      </c>
      <c r="D3">
        <v>-2.0000000000000001E-4</v>
      </c>
      <c r="E3">
        <v>-2.9999999999999997E-4</v>
      </c>
      <c r="F3">
        <v>-2.9999999999999997E-4</v>
      </c>
      <c r="G3">
        <v>-8.9999999999999993E-3</v>
      </c>
      <c r="H3">
        <v>-9.1000000000000004E-3</v>
      </c>
      <c r="I3">
        <v>-8.9999999999999993E-3</v>
      </c>
      <c r="J3">
        <f t="shared" ref="J3:L13" si="0">D3/G3*100</f>
        <v>2.2222222222222228</v>
      </c>
      <c r="K3">
        <f t="shared" si="0"/>
        <v>3.2967032967032961</v>
      </c>
      <c r="L3">
        <f t="shared" si="0"/>
        <v>3.3333333333333335</v>
      </c>
      <c r="M3">
        <f t="shared" ref="M3:M18" si="1">AVERAGE(J3:L3)</f>
        <v>2.9507529507529511</v>
      </c>
      <c r="N3">
        <f t="shared" ref="N3:N18" si="2">STDEV(J3:L3)</f>
        <v>0.63119189372647388</v>
      </c>
    </row>
    <row r="4" spans="1:18" x14ac:dyDescent="0.2">
      <c r="A4" t="s">
        <v>15</v>
      </c>
      <c r="B4" t="s">
        <v>16</v>
      </c>
      <c r="C4" t="s">
        <v>16</v>
      </c>
      <c r="D4">
        <v>-4.0000000000000002E-4</v>
      </c>
      <c r="E4">
        <v>-2.0000000000000001E-4</v>
      </c>
      <c r="F4">
        <v>-9.0000000000000006E-5</v>
      </c>
      <c r="G4">
        <v>-7.7999999999999996E-3</v>
      </c>
      <c r="H4">
        <v>-8.5000000000000006E-3</v>
      </c>
      <c r="I4">
        <v>-8.3999999999999995E-3</v>
      </c>
      <c r="J4">
        <f t="shared" si="0"/>
        <v>5.1282051282051286</v>
      </c>
      <c r="K4">
        <f t="shared" si="0"/>
        <v>2.3529411764705883</v>
      </c>
      <c r="L4">
        <f t="shared" si="0"/>
        <v>1.0714285714285716</v>
      </c>
      <c r="M4">
        <f t="shared" si="1"/>
        <v>2.8508582920347627</v>
      </c>
      <c r="N4">
        <f t="shared" si="2"/>
        <v>2.0737164942155855</v>
      </c>
    </row>
    <row r="5" spans="1:18" x14ac:dyDescent="0.2">
      <c r="A5" t="s">
        <v>17</v>
      </c>
      <c r="B5" t="s">
        <v>16</v>
      </c>
      <c r="C5" t="s">
        <v>16</v>
      </c>
      <c r="D5">
        <v>-2.9999999999999997E-4</v>
      </c>
      <c r="E5">
        <v>-4.0000000000000002E-4</v>
      </c>
      <c r="F5">
        <v>-2.9999999999999997E-4</v>
      </c>
      <c r="G5">
        <v>-7.9000000000000008E-3</v>
      </c>
      <c r="H5">
        <v>-8.6E-3</v>
      </c>
      <c r="I5">
        <v>-8.2000000000000007E-3</v>
      </c>
      <c r="J5">
        <f t="shared" si="0"/>
        <v>3.7974683544303791</v>
      </c>
      <c r="K5">
        <f t="shared" si="0"/>
        <v>4.6511627906976747</v>
      </c>
      <c r="L5">
        <f t="shared" si="0"/>
        <v>3.6585365853658529</v>
      </c>
      <c r="M5">
        <f t="shared" si="1"/>
        <v>4.0357225768313025</v>
      </c>
      <c r="N5">
        <f t="shared" si="2"/>
        <v>0.53749465276108199</v>
      </c>
    </row>
    <row r="6" spans="1:18" x14ac:dyDescent="0.2">
      <c r="A6" t="s">
        <v>18</v>
      </c>
      <c r="B6" t="s">
        <v>16</v>
      </c>
      <c r="C6" t="s">
        <v>16</v>
      </c>
      <c r="D6">
        <v>-4.0000000000000002E-4</v>
      </c>
      <c r="E6">
        <v>-1E-4</v>
      </c>
      <c r="F6">
        <v>-2.0000000000000001E-4</v>
      </c>
      <c r="G6">
        <v>-8.8999999999999999E-3</v>
      </c>
      <c r="H6">
        <v>-8.9999999999999993E-3</v>
      </c>
      <c r="I6">
        <v>-8.6999999999999994E-3</v>
      </c>
      <c r="J6">
        <f t="shared" si="0"/>
        <v>4.4943820224719104</v>
      </c>
      <c r="K6">
        <f t="shared" si="0"/>
        <v>1.1111111111111114</v>
      </c>
      <c r="L6">
        <f t="shared" si="0"/>
        <v>2.298850574712644</v>
      </c>
      <c r="M6">
        <f t="shared" si="1"/>
        <v>2.6347812360985556</v>
      </c>
      <c r="N6">
        <f t="shared" si="2"/>
        <v>1.7164695079899945</v>
      </c>
    </row>
    <row r="7" spans="1:18" x14ac:dyDescent="0.2">
      <c r="A7" t="s">
        <v>19</v>
      </c>
      <c r="B7" t="s">
        <v>16</v>
      </c>
      <c r="C7" t="s">
        <v>16</v>
      </c>
      <c r="D7">
        <v>-2.0000000000000001E-4</v>
      </c>
      <c r="E7">
        <v>-5.0000000000000001E-4</v>
      </c>
      <c r="F7">
        <v>-2.0000000000000001E-4</v>
      </c>
      <c r="G7">
        <v>-7.7999999999999996E-3</v>
      </c>
      <c r="H7">
        <v>-8.0999999999999996E-3</v>
      </c>
      <c r="I7">
        <v>-7.6E-3</v>
      </c>
      <c r="J7">
        <f t="shared" si="0"/>
        <v>2.5641025641025643</v>
      </c>
      <c r="K7">
        <f t="shared" si="0"/>
        <v>6.1728395061728403</v>
      </c>
      <c r="L7">
        <f t="shared" si="0"/>
        <v>2.6315789473684212</v>
      </c>
      <c r="M7">
        <f t="shared" si="1"/>
        <v>3.789507005881275</v>
      </c>
      <c r="N7">
        <f t="shared" si="2"/>
        <v>2.064302211592139</v>
      </c>
    </row>
    <row r="8" spans="1:18" x14ac:dyDescent="0.2">
      <c r="A8" t="s">
        <v>20</v>
      </c>
      <c r="B8" t="s">
        <v>16</v>
      </c>
      <c r="C8" t="s">
        <v>16</v>
      </c>
      <c r="D8">
        <v>-6.9999999999999999E-4</v>
      </c>
      <c r="E8">
        <v>-5.9999999999999995E-4</v>
      </c>
      <c r="F8">
        <v>-6.9999999999999999E-4</v>
      </c>
      <c r="G8">
        <v>-7.7000000000000002E-3</v>
      </c>
      <c r="H8">
        <v>-6.8999999999999999E-3</v>
      </c>
      <c r="I8">
        <v>-7.1999999999999998E-3</v>
      </c>
      <c r="J8">
        <f t="shared" si="0"/>
        <v>9.0909090909090917</v>
      </c>
      <c r="K8">
        <f t="shared" si="0"/>
        <v>8.695652173913043</v>
      </c>
      <c r="L8">
        <f t="shared" si="0"/>
        <v>9.7222222222222232</v>
      </c>
      <c r="M8">
        <f t="shared" si="1"/>
        <v>9.1695944956814515</v>
      </c>
      <c r="N8">
        <f t="shared" si="2"/>
        <v>0.51778862551674587</v>
      </c>
    </row>
    <row r="9" spans="1:18" x14ac:dyDescent="0.2">
      <c r="A9" t="s">
        <v>15</v>
      </c>
      <c r="B9" t="s">
        <v>21</v>
      </c>
      <c r="C9" t="s">
        <v>21</v>
      </c>
      <c r="D9">
        <v>-2.0000000000000001E-4</v>
      </c>
      <c r="E9">
        <v>-2.9999999999999997E-4</v>
      </c>
      <c r="F9">
        <v>-2.9999999999999997E-4</v>
      </c>
      <c r="G9">
        <v>-8.6999999999999994E-3</v>
      </c>
      <c r="H9">
        <v>-9.1999999999999998E-3</v>
      </c>
      <c r="I9">
        <v>-8.6E-3</v>
      </c>
      <c r="J9">
        <f t="shared" si="0"/>
        <v>2.298850574712644</v>
      </c>
      <c r="K9">
        <f t="shared" si="0"/>
        <v>3.2608695652173911</v>
      </c>
      <c r="L9">
        <f t="shared" si="0"/>
        <v>3.4883720930232558</v>
      </c>
      <c r="M9">
        <f t="shared" si="1"/>
        <v>3.0160307443177636</v>
      </c>
      <c r="N9">
        <f t="shared" si="2"/>
        <v>0.63142687367234829</v>
      </c>
    </row>
    <row r="10" spans="1:18" x14ac:dyDescent="0.2">
      <c r="A10" t="s">
        <v>17</v>
      </c>
      <c r="B10" t="s">
        <v>21</v>
      </c>
      <c r="C10" t="s">
        <v>21</v>
      </c>
      <c r="D10">
        <v>-2.0000000000000001E-4</v>
      </c>
      <c r="E10">
        <v>-2.0000000000000001E-4</v>
      </c>
      <c r="F10">
        <v>-2.9999999999999997E-4</v>
      </c>
      <c r="G10">
        <v>-8.8999999999999999E-3</v>
      </c>
      <c r="H10">
        <v>-8.9999999999999993E-3</v>
      </c>
      <c r="I10">
        <v>-8.8000000000000005E-3</v>
      </c>
      <c r="J10">
        <f t="shared" si="0"/>
        <v>2.2471910112359552</v>
      </c>
      <c r="K10">
        <f t="shared" si="0"/>
        <v>2.2222222222222228</v>
      </c>
      <c r="L10">
        <f t="shared" si="0"/>
        <v>3.4090909090909087</v>
      </c>
      <c r="M10">
        <f t="shared" si="1"/>
        <v>2.6261680475163622</v>
      </c>
      <c r="N10">
        <f t="shared" si="2"/>
        <v>0.67814601339848624</v>
      </c>
    </row>
    <row r="11" spans="1:18" x14ac:dyDescent="0.2">
      <c r="A11" t="s">
        <v>18</v>
      </c>
      <c r="B11" t="s">
        <v>21</v>
      </c>
      <c r="C11" t="s">
        <v>21</v>
      </c>
      <c r="D11">
        <v>-9.0000000000000006E-5</v>
      </c>
      <c r="E11">
        <v>-2.0000000000000001E-4</v>
      </c>
      <c r="F11">
        <v>-1E-4</v>
      </c>
      <c r="G11">
        <v>-9.4000000000000004E-3</v>
      </c>
      <c r="H11">
        <v>-8.2000000000000007E-3</v>
      </c>
      <c r="I11">
        <v>-9.1999999999999998E-3</v>
      </c>
      <c r="J11">
        <f t="shared" si="0"/>
        <v>0.95744680851063824</v>
      </c>
      <c r="K11">
        <f t="shared" si="0"/>
        <v>2.4390243902439024</v>
      </c>
      <c r="L11">
        <f t="shared" si="0"/>
        <v>1.0869565217391306</v>
      </c>
      <c r="M11">
        <f t="shared" si="1"/>
        <v>1.4944759068312239</v>
      </c>
      <c r="N11">
        <f t="shared" si="2"/>
        <v>0.82056204493811702</v>
      </c>
    </row>
    <row r="12" spans="1:18" x14ac:dyDescent="0.2">
      <c r="A12" t="s">
        <v>19</v>
      </c>
      <c r="B12" t="s">
        <v>21</v>
      </c>
      <c r="C12" t="s">
        <v>21</v>
      </c>
      <c r="D12">
        <v>-2.9999999999999997E-4</v>
      </c>
      <c r="E12">
        <v>-2.0000000000000001E-4</v>
      </c>
      <c r="F12">
        <v>-4.0000000000000002E-4</v>
      </c>
      <c r="G12">
        <v>-8.8000000000000005E-3</v>
      </c>
      <c r="H12">
        <v>-8.6E-3</v>
      </c>
      <c r="I12">
        <v>-8.8000000000000005E-3</v>
      </c>
      <c r="J12">
        <f t="shared" si="0"/>
        <v>3.4090909090909087</v>
      </c>
      <c r="K12">
        <f t="shared" si="0"/>
        <v>2.3255813953488373</v>
      </c>
      <c r="L12">
        <f t="shared" si="0"/>
        <v>4.5454545454545459</v>
      </c>
      <c r="M12">
        <f t="shared" si="1"/>
        <v>3.4267089499647638</v>
      </c>
      <c r="N12">
        <f t="shared" si="2"/>
        <v>1.1100414393900966</v>
      </c>
      <c r="P12" t="s">
        <v>78</v>
      </c>
    </row>
    <row r="13" spans="1:18" x14ac:dyDescent="0.2">
      <c r="A13" t="s">
        <v>20</v>
      </c>
      <c r="B13" t="s">
        <v>21</v>
      </c>
      <c r="C13" t="s">
        <v>21</v>
      </c>
      <c r="D13">
        <v>-1E-3</v>
      </c>
      <c r="E13">
        <v>-8.9999999999999998E-4</v>
      </c>
      <c r="F13">
        <v>-8.0000000000000004E-4</v>
      </c>
      <c r="G13">
        <v>-8.8000000000000005E-3</v>
      </c>
      <c r="H13">
        <v>-8.9999999999999993E-3</v>
      </c>
      <c r="I13">
        <v>-8.8999999999999999E-3</v>
      </c>
      <c r="J13">
        <f>D13/G13*100</f>
        <v>11.363636363636363</v>
      </c>
      <c r="K13">
        <f t="shared" si="0"/>
        <v>10</v>
      </c>
      <c r="L13">
        <f t="shared" si="0"/>
        <v>8.9887640449438209</v>
      </c>
      <c r="M13">
        <f t="shared" si="1"/>
        <v>10.117466802860061</v>
      </c>
      <c r="N13">
        <f t="shared" si="2"/>
        <v>1.1917858322088104</v>
      </c>
    </row>
    <row r="14" spans="1:18" x14ac:dyDescent="0.2">
      <c r="A14" t="s">
        <v>15</v>
      </c>
      <c r="B14" t="s">
        <v>22</v>
      </c>
      <c r="C14" t="s">
        <v>22</v>
      </c>
      <c r="J14">
        <f>J3+J4</f>
        <v>7.350427350427351</v>
      </c>
      <c r="K14">
        <f t="shared" ref="K14:L14" si="3">K3+K4</f>
        <v>5.6496444731738844</v>
      </c>
      <c r="L14">
        <f t="shared" si="3"/>
        <v>4.4047619047619051</v>
      </c>
      <c r="M14">
        <f t="shared" si="1"/>
        <v>5.8016112427877138</v>
      </c>
      <c r="N14">
        <f t="shared" si="2"/>
        <v>1.4787010021458038</v>
      </c>
      <c r="P14">
        <f>TTEST(J14:L14,J9:L9,2,3)</f>
        <v>6.5680649030287211E-2</v>
      </c>
      <c r="R14" t="s">
        <v>56</v>
      </c>
    </row>
    <row r="15" spans="1:18" x14ac:dyDescent="0.2">
      <c r="A15" t="s">
        <v>17</v>
      </c>
      <c r="B15" t="s">
        <v>22</v>
      </c>
      <c r="C15" t="s">
        <v>22</v>
      </c>
      <c r="J15">
        <f>J3+J5</f>
        <v>6.0196905766526019</v>
      </c>
      <c r="K15">
        <f t="shared" ref="K15:L15" si="4">K3+K5</f>
        <v>7.9478660874009712</v>
      </c>
      <c r="L15">
        <f t="shared" si="4"/>
        <v>6.9918699186991864</v>
      </c>
      <c r="M15">
        <f t="shared" si="1"/>
        <v>6.9864755275842532</v>
      </c>
      <c r="N15">
        <f t="shared" si="2"/>
        <v>0.96409907408630224</v>
      </c>
      <c r="P15">
        <f>TTEST(J15:L15,J10:L10,2,3)</f>
        <v>4.3776535536663918E-3</v>
      </c>
      <c r="R15" t="s">
        <v>54</v>
      </c>
    </row>
    <row r="16" spans="1:18" x14ac:dyDescent="0.2">
      <c r="A16" t="s">
        <v>18</v>
      </c>
      <c r="B16" t="s">
        <v>22</v>
      </c>
      <c r="C16" t="s">
        <v>22</v>
      </c>
      <c r="J16">
        <f>J3+J6</f>
        <v>6.7166042446941336</v>
      </c>
      <c r="K16">
        <f t="shared" ref="K16:L16" si="5">K3+K6</f>
        <v>4.4078144078144073</v>
      </c>
      <c r="L16">
        <f t="shared" si="5"/>
        <v>5.6321839080459775</v>
      </c>
      <c r="M16">
        <f t="shared" si="1"/>
        <v>5.5855341868515067</v>
      </c>
      <c r="N16">
        <f t="shared" si="2"/>
        <v>1.1551016297648538</v>
      </c>
      <c r="P16">
        <f>TTEST(J16:L16,J11:L11,2,3)</f>
        <v>9.758529881815298E-3</v>
      </c>
      <c r="R16" t="s">
        <v>54</v>
      </c>
    </row>
    <row r="17" spans="1:18" x14ac:dyDescent="0.2">
      <c r="A17" t="s">
        <v>19</v>
      </c>
      <c r="B17" t="s">
        <v>22</v>
      </c>
      <c r="C17" t="s">
        <v>22</v>
      </c>
      <c r="J17">
        <f>J3+J7</f>
        <v>4.7863247863247871</v>
      </c>
      <c r="K17">
        <f t="shared" ref="K17:L17" si="6">K3+K7</f>
        <v>9.4695428028761359</v>
      </c>
      <c r="L17">
        <f t="shared" si="6"/>
        <v>5.9649122807017552</v>
      </c>
      <c r="M17">
        <f t="shared" si="1"/>
        <v>6.7402599566342261</v>
      </c>
      <c r="N17">
        <f t="shared" si="2"/>
        <v>2.4359814780839777</v>
      </c>
      <c r="P17">
        <f>TTEST(J17:L17,J12:L12,2,3)</f>
        <v>0.12795067379442515</v>
      </c>
      <c r="R17" t="s">
        <v>56</v>
      </c>
    </row>
    <row r="18" spans="1:18" x14ac:dyDescent="0.2">
      <c r="A18" t="s">
        <v>20</v>
      </c>
      <c r="B18" t="s">
        <v>22</v>
      </c>
      <c r="C18" t="s">
        <v>22</v>
      </c>
      <c r="J18">
        <f>J3+J8</f>
        <v>11.313131313131315</v>
      </c>
      <c r="K18">
        <f t="shared" ref="K18:L18" si="7">K3+K8</f>
        <v>11.992355470616339</v>
      </c>
      <c r="L18">
        <f t="shared" si="7"/>
        <v>13.055555555555557</v>
      </c>
      <c r="M18">
        <f t="shared" si="1"/>
        <v>12.120347446434403</v>
      </c>
      <c r="N18">
        <f t="shared" si="2"/>
        <v>0.87823517326071765</v>
      </c>
      <c r="P18">
        <f>TTEST(J18:L18,J13:L13,2,3)</f>
        <v>8.4826593951120452E-2</v>
      </c>
      <c r="R18" t="s">
        <v>56</v>
      </c>
    </row>
    <row r="23" spans="1:18" x14ac:dyDescent="0.2">
      <c r="A23" s="1" t="s">
        <v>46</v>
      </c>
      <c r="B23" s="1"/>
      <c r="C23" s="1"/>
      <c r="D23" s="1"/>
      <c r="E23" s="1"/>
    </row>
    <row r="24" spans="1:18" x14ac:dyDescent="0.2">
      <c r="A24" s="1"/>
      <c r="B24" s="1"/>
      <c r="C24" s="1"/>
      <c r="D24" s="1"/>
      <c r="E24" s="1"/>
    </row>
    <row r="25" spans="1:18" x14ac:dyDescent="0.2">
      <c r="A25" s="1" t="s">
        <v>47</v>
      </c>
      <c r="B25" s="1" t="s">
        <v>48</v>
      </c>
      <c r="C25" s="1" t="s">
        <v>49</v>
      </c>
      <c r="D25" s="1" t="s">
        <v>50</v>
      </c>
      <c r="E25" s="1" t="s">
        <v>51</v>
      </c>
    </row>
    <row r="26" spans="1:18" x14ac:dyDescent="0.2">
      <c r="A26" s="1">
        <v>11.313131313131315</v>
      </c>
      <c r="B26" s="1">
        <v>11.363636363636363</v>
      </c>
      <c r="C26" s="1">
        <f>B26-A26</f>
        <v>5.0505050505048388E-2</v>
      </c>
      <c r="D26" s="1">
        <f>AVERAGE(C26:C28)</f>
        <v>-2.002880643574342</v>
      </c>
      <c r="E26" s="1">
        <f>STDEV(C26:C28)</f>
        <v>2.0586684598291618</v>
      </c>
    </row>
    <row r="27" spans="1:18" x14ac:dyDescent="0.2">
      <c r="A27">
        <v>11.992355470616339</v>
      </c>
      <c r="B27" s="1">
        <v>10</v>
      </c>
      <c r="C27" s="1">
        <f t="shared" ref="C27:C28" si="8">B27-A27</f>
        <v>-1.9923554706163387</v>
      </c>
      <c r="D27" s="1"/>
      <c r="E27" s="1"/>
    </row>
    <row r="28" spans="1:18" x14ac:dyDescent="0.2">
      <c r="A28" s="1">
        <v>13.055555555555557</v>
      </c>
      <c r="B28" s="1">
        <v>8.9887640449438209</v>
      </c>
      <c r="C28" s="1">
        <f t="shared" si="8"/>
        <v>-4.0667915106117363</v>
      </c>
      <c r="D28" s="1"/>
      <c r="E28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A89D-92A1-BF4B-A915-B6E965237C7D}">
  <dimension ref="A1:Q27"/>
  <sheetViews>
    <sheetView workbookViewId="0">
      <selection activeCell="P12" sqref="P1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7" x14ac:dyDescent="0.2">
      <c r="A2" t="s">
        <v>14</v>
      </c>
      <c r="B2" t="s">
        <v>14</v>
      </c>
      <c r="C2" t="s">
        <v>14</v>
      </c>
      <c r="D2">
        <v>-1E-4</v>
      </c>
      <c r="E2">
        <v>-6.0000000000000002E-5</v>
      </c>
      <c r="F2">
        <v>-1E-4</v>
      </c>
      <c r="G2">
        <v>-7.7999999999999996E-3</v>
      </c>
      <c r="H2">
        <v>-7.9000000000000008E-3</v>
      </c>
      <c r="I2">
        <v>-7.3000000000000001E-3</v>
      </c>
      <c r="J2">
        <f>D2/G2*100</f>
        <v>1.2820512820512822</v>
      </c>
      <c r="K2">
        <f>E2/H2*100</f>
        <v>0.75949367088607589</v>
      </c>
      <c r="L2">
        <f>F2/I2*100</f>
        <v>1.3698630136986303</v>
      </c>
      <c r="M2">
        <f>AVERAGE(J2:L2)</f>
        <v>1.1371359888786627</v>
      </c>
      <c r="N2">
        <f>STDEV(J2:L2)</f>
        <v>0.32998184087588378</v>
      </c>
    </row>
    <row r="3" spans="1:17" x14ac:dyDescent="0.2">
      <c r="A3" t="s">
        <v>33</v>
      </c>
      <c r="B3" t="s">
        <v>33</v>
      </c>
      <c r="C3" t="s">
        <v>33</v>
      </c>
      <c r="D3">
        <v>-2.9999999999999997E-4</v>
      </c>
      <c r="E3">
        <v>-4.0000000000000002E-4</v>
      </c>
      <c r="F3">
        <v>-4.0000000000000002E-4</v>
      </c>
      <c r="G3">
        <v>-7.6E-3</v>
      </c>
      <c r="H3">
        <v>-7.9000000000000008E-3</v>
      </c>
      <c r="I3">
        <v>-7.9000000000000008E-3</v>
      </c>
      <c r="J3">
        <f t="shared" ref="J3:L12" si="0">D3/G3*100</f>
        <v>3.9473684210526314</v>
      </c>
      <c r="K3">
        <f t="shared" si="0"/>
        <v>5.0632911392405067</v>
      </c>
      <c r="L3">
        <f t="shared" si="0"/>
        <v>5.0632911392405067</v>
      </c>
      <c r="M3">
        <f t="shared" ref="M3:M17" si="1">AVERAGE(J3:L3)</f>
        <v>4.6913168998445487</v>
      </c>
      <c r="N3">
        <f t="shared" ref="N3:N18" si="2">STDEV(J3:L3)</f>
        <v>0.64427828174058688</v>
      </c>
    </row>
    <row r="4" spans="1:17" x14ac:dyDescent="0.2">
      <c r="A4" t="s">
        <v>24</v>
      </c>
      <c r="B4" t="s">
        <v>25</v>
      </c>
      <c r="C4" t="s">
        <v>25</v>
      </c>
      <c r="D4">
        <v>-1E-4</v>
      </c>
      <c r="E4">
        <v>-8.0000000000000007E-5</v>
      </c>
      <c r="F4">
        <v>-6.9999999999999994E-5</v>
      </c>
      <c r="G4">
        <v>-7.6E-3</v>
      </c>
      <c r="H4">
        <v>-7.1000000000000004E-3</v>
      </c>
      <c r="I4">
        <v>-7.7000000000000002E-3</v>
      </c>
      <c r="J4">
        <f t="shared" si="0"/>
        <v>1.3157894736842106</v>
      </c>
      <c r="K4">
        <f t="shared" si="0"/>
        <v>1.1267605633802817</v>
      </c>
      <c r="L4">
        <f t="shared" si="0"/>
        <v>0.90909090909090906</v>
      </c>
      <c r="M4">
        <f t="shared" si="1"/>
        <v>1.1172136487184672</v>
      </c>
      <c r="N4">
        <f t="shared" si="2"/>
        <v>0.20351729237397112</v>
      </c>
    </row>
    <row r="5" spans="1:17" x14ac:dyDescent="0.2">
      <c r="A5" t="s">
        <v>26</v>
      </c>
      <c r="B5" t="s">
        <v>25</v>
      </c>
      <c r="C5" t="s">
        <v>25</v>
      </c>
      <c r="D5" s="2">
        <v>-1E-4</v>
      </c>
      <c r="E5">
        <v>-1E-4</v>
      </c>
      <c r="F5">
        <v>-1E-4</v>
      </c>
      <c r="G5">
        <v>-8.2000000000000007E-3</v>
      </c>
      <c r="H5">
        <v>-8.0999999999999996E-3</v>
      </c>
      <c r="I5">
        <v>-7.9000000000000008E-3</v>
      </c>
      <c r="J5">
        <f t="shared" si="0"/>
        <v>1.2195121951219512</v>
      </c>
      <c r="K5">
        <f t="shared" si="0"/>
        <v>1.2345679012345681</v>
      </c>
      <c r="L5">
        <f t="shared" si="0"/>
        <v>1.2658227848101267</v>
      </c>
      <c r="M5">
        <f t="shared" si="1"/>
        <v>1.2399676270555486</v>
      </c>
      <c r="N5">
        <f t="shared" si="2"/>
        <v>2.362277414959893E-2</v>
      </c>
    </row>
    <row r="6" spans="1:17" x14ac:dyDescent="0.2">
      <c r="A6" t="s">
        <v>27</v>
      </c>
      <c r="B6" t="s">
        <v>25</v>
      </c>
      <c r="C6" t="s">
        <v>25</v>
      </c>
      <c r="D6">
        <v>-2.0000000000000002E-5</v>
      </c>
      <c r="E6">
        <v>-9.0000000000000006E-5</v>
      </c>
      <c r="F6">
        <v>-1E-4</v>
      </c>
      <c r="G6">
        <v>-8.3000000000000001E-3</v>
      </c>
      <c r="H6">
        <v>-8.2000000000000007E-3</v>
      </c>
      <c r="I6">
        <v>-8.3000000000000001E-3</v>
      </c>
      <c r="J6">
        <f t="shared" si="0"/>
        <v>0.24096385542168677</v>
      </c>
      <c r="K6">
        <f t="shared" si="0"/>
        <v>1.097560975609756</v>
      </c>
      <c r="L6">
        <f t="shared" si="0"/>
        <v>1.2048192771084338</v>
      </c>
      <c r="M6">
        <f t="shared" si="1"/>
        <v>0.84778136937995896</v>
      </c>
      <c r="N6">
        <f t="shared" si="2"/>
        <v>0.52824871722037192</v>
      </c>
    </row>
    <row r="7" spans="1:17" x14ac:dyDescent="0.2">
      <c r="A7" t="s">
        <v>28</v>
      </c>
      <c r="B7" t="s">
        <v>25</v>
      </c>
      <c r="C7" t="s">
        <v>25</v>
      </c>
      <c r="D7">
        <v>-4.0000000000000002E-4</v>
      </c>
      <c r="E7">
        <v>-4.0000000000000002E-4</v>
      </c>
      <c r="F7">
        <v>-6.9999999999999999E-4</v>
      </c>
      <c r="G7">
        <v>-8.3000000000000001E-3</v>
      </c>
      <c r="H7">
        <v>-8.3999999999999995E-3</v>
      </c>
      <c r="I7">
        <v>-8.3999999999999995E-3</v>
      </c>
      <c r="J7">
        <f t="shared" si="0"/>
        <v>4.8192771084337354</v>
      </c>
      <c r="K7">
        <f t="shared" si="0"/>
        <v>4.7619047619047628</v>
      </c>
      <c r="L7">
        <f t="shared" si="0"/>
        <v>8.3333333333333339</v>
      </c>
      <c r="M7">
        <f t="shared" si="1"/>
        <v>5.971505067890611</v>
      </c>
      <c r="N7">
        <f t="shared" si="2"/>
        <v>2.0456044248875922</v>
      </c>
    </row>
    <row r="8" spans="1:17" x14ac:dyDescent="0.2">
      <c r="A8" t="s">
        <v>29</v>
      </c>
      <c r="B8" t="s">
        <v>25</v>
      </c>
      <c r="C8" t="s">
        <v>25</v>
      </c>
      <c r="D8">
        <v>-3.5999999999999999E-3</v>
      </c>
      <c r="E8">
        <v>-2.5999999999999999E-3</v>
      </c>
      <c r="F8">
        <v>-3.5999999999999999E-3</v>
      </c>
      <c r="G8">
        <v>-8.3000000000000001E-3</v>
      </c>
      <c r="H8">
        <v>-8.0999999999999996E-3</v>
      </c>
      <c r="I8">
        <v>-8.0000000000000002E-3</v>
      </c>
      <c r="J8">
        <f t="shared" si="0"/>
        <v>43.373493975903614</v>
      </c>
      <c r="K8">
        <f t="shared" si="0"/>
        <v>32.098765432098766</v>
      </c>
      <c r="L8">
        <f t="shared" si="0"/>
        <v>44.999999999999993</v>
      </c>
      <c r="M8">
        <f t="shared" si="1"/>
        <v>40.157419802667455</v>
      </c>
      <c r="N8">
        <f t="shared" si="2"/>
        <v>7.0262232500696582</v>
      </c>
    </row>
    <row r="9" spans="1:17" x14ac:dyDescent="0.2">
      <c r="A9" t="s">
        <v>24</v>
      </c>
      <c r="B9" t="s">
        <v>21</v>
      </c>
      <c r="C9" t="s">
        <v>21</v>
      </c>
      <c r="D9">
        <v>-2.0000000000000001E-4</v>
      </c>
      <c r="E9">
        <v>-1E-4</v>
      </c>
      <c r="F9">
        <v>-1E-4</v>
      </c>
      <c r="G9">
        <v>-8.2000000000000007E-3</v>
      </c>
      <c r="H9">
        <v>-8.3999999999999995E-3</v>
      </c>
      <c r="I9">
        <v>-8.0000000000000002E-3</v>
      </c>
      <c r="J9">
        <f t="shared" si="0"/>
        <v>2.4390243902439024</v>
      </c>
      <c r="K9">
        <f t="shared" si="0"/>
        <v>1.1904761904761907</v>
      </c>
      <c r="L9">
        <f t="shared" si="0"/>
        <v>1.25</v>
      </c>
      <c r="M9">
        <f t="shared" si="1"/>
        <v>1.6265001935733643</v>
      </c>
      <c r="N9">
        <f t="shared" si="2"/>
        <v>0.70429571105210131</v>
      </c>
    </row>
    <row r="10" spans="1:17" x14ac:dyDescent="0.2">
      <c r="A10" t="s">
        <v>26</v>
      </c>
      <c r="B10" t="s">
        <v>21</v>
      </c>
      <c r="C10" t="s">
        <v>21</v>
      </c>
      <c r="D10">
        <v>-1E-4</v>
      </c>
      <c r="E10">
        <v>-2.9999999999999997E-4</v>
      </c>
      <c r="F10">
        <v>-6.9999999999999994E-5</v>
      </c>
      <c r="G10">
        <v>-7.9000000000000008E-3</v>
      </c>
      <c r="H10">
        <v>-7.7000000000000002E-3</v>
      </c>
      <c r="I10">
        <v>-8.0999999999999996E-3</v>
      </c>
      <c r="J10">
        <f t="shared" si="0"/>
        <v>1.2658227848101267</v>
      </c>
      <c r="K10">
        <f t="shared" si="0"/>
        <v>3.8961038961038952</v>
      </c>
      <c r="L10">
        <f t="shared" si="0"/>
        <v>0.86419753086419748</v>
      </c>
      <c r="M10">
        <f t="shared" si="1"/>
        <v>2.0087080705927396</v>
      </c>
      <c r="N10">
        <f t="shared" si="2"/>
        <v>1.6468220798767201</v>
      </c>
    </row>
    <row r="11" spans="1:17" x14ac:dyDescent="0.2">
      <c r="A11" t="s">
        <v>27</v>
      </c>
      <c r="B11" t="s">
        <v>21</v>
      </c>
      <c r="C11" t="s">
        <v>21</v>
      </c>
      <c r="D11">
        <v>-5.0000000000000002E-5</v>
      </c>
      <c r="E11">
        <v>-2.0000000000000001E-4</v>
      </c>
      <c r="F11">
        <v>-1E-4</v>
      </c>
      <c r="G11">
        <v>-8.2000000000000007E-3</v>
      </c>
      <c r="H11">
        <v>-8.0000000000000002E-3</v>
      </c>
      <c r="I11">
        <v>-7.7000000000000002E-3</v>
      </c>
      <c r="J11">
        <f t="shared" si="0"/>
        <v>0.6097560975609756</v>
      </c>
      <c r="K11">
        <f t="shared" si="0"/>
        <v>2.5</v>
      </c>
      <c r="L11">
        <f t="shared" si="0"/>
        <v>1.2987012987012987</v>
      </c>
      <c r="M11">
        <f t="shared" si="1"/>
        <v>1.4694857987540917</v>
      </c>
      <c r="N11">
        <f t="shared" si="2"/>
        <v>0.95662480198387545</v>
      </c>
    </row>
    <row r="12" spans="1:17" x14ac:dyDescent="0.2">
      <c r="A12" t="s">
        <v>28</v>
      </c>
      <c r="B12" t="s">
        <v>21</v>
      </c>
      <c r="C12" t="s">
        <v>21</v>
      </c>
      <c r="D12">
        <v>-5.0000000000000001E-4</v>
      </c>
      <c r="E12">
        <v>-5.0000000000000001E-4</v>
      </c>
      <c r="F12">
        <v>-5.9999999999999995E-4</v>
      </c>
      <c r="G12">
        <v>-8.3999999999999995E-3</v>
      </c>
      <c r="H12">
        <v>-8.0999999999999996E-3</v>
      </c>
      <c r="I12">
        <v>-8.2000000000000007E-3</v>
      </c>
      <c r="J12">
        <f t="shared" si="0"/>
        <v>5.9523809523809526</v>
      </c>
      <c r="K12">
        <f t="shared" si="0"/>
        <v>6.1728395061728403</v>
      </c>
      <c r="L12">
        <f t="shared" si="0"/>
        <v>7.3170731707317058</v>
      </c>
      <c r="M12">
        <f t="shared" si="1"/>
        <v>6.4807645430951659</v>
      </c>
      <c r="N12">
        <f t="shared" si="2"/>
        <v>0.73260465735585312</v>
      </c>
      <c r="P12" t="s">
        <v>78</v>
      </c>
    </row>
    <row r="13" spans="1:17" x14ac:dyDescent="0.2">
      <c r="A13" t="s">
        <v>29</v>
      </c>
      <c r="B13" t="s">
        <v>21</v>
      </c>
      <c r="C13" t="s">
        <v>21</v>
      </c>
      <c r="D13">
        <v>-2.3E-3</v>
      </c>
      <c r="E13">
        <v>-2.5999999999999999E-3</v>
      </c>
      <c r="F13">
        <v>-2.5999999999999999E-3</v>
      </c>
      <c r="G13">
        <v>-7.7999999999999996E-3</v>
      </c>
      <c r="H13">
        <v>-7.9000000000000008E-3</v>
      </c>
      <c r="I13">
        <v>-8.2000000000000007E-3</v>
      </c>
      <c r="J13">
        <f>D13/G13*100</f>
        <v>29.487179487179489</v>
      </c>
      <c r="K13">
        <f>E13/H13*100</f>
        <v>32.911392405063289</v>
      </c>
      <c r="L13">
        <f>F13/I13*100</f>
        <v>31.707317073170728</v>
      </c>
      <c r="M13">
        <f t="shared" si="1"/>
        <v>31.368629655137834</v>
      </c>
      <c r="N13">
        <f t="shared" si="2"/>
        <v>1.7370493378430309</v>
      </c>
    </row>
    <row r="14" spans="1:17" x14ac:dyDescent="0.2">
      <c r="A14" t="s">
        <v>24</v>
      </c>
      <c r="B14" t="s">
        <v>22</v>
      </c>
      <c r="C14" t="s">
        <v>22</v>
      </c>
      <c r="J14">
        <f>J3+J4</f>
        <v>5.2631578947368425</v>
      </c>
      <c r="K14">
        <f t="shared" ref="K14:L14" si="3">K3+K4</f>
        <v>6.1900517026207886</v>
      </c>
      <c r="L14">
        <f t="shared" si="3"/>
        <v>5.9723820483314158</v>
      </c>
      <c r="M14">
        <f t="shared" si="1"/>
        <v>5.8085305485630156</v>
      </c>
      <c r="N14">
        <f t="shared" si="2"/>
        <v>0.4846839364530931</v>
      </c>
      <c r="P14">
        <f>TTEST(J14:L14,J9:L9,2,3)</f>
        <v>1.7769271515013108E-3</v>
      </c>
      <c r="Q14" t="s">
        <v>54</v>
      </c>
    </row>
    <row r="15" spans="1:17" x14ac:dyDescent="0.2">
      <c r="A15" t="s">
        <v>26</v>
      </c>
      <c r="B15" t="s">
        <v>22</v>
      </c>
      <c r="C15" t="s">
        <v>22</v>
      </c>
      <c r="J15">
        <f>J3+J5</f>
        <v>5.1668806161745824</v>
      </c>
      <c r="K15">
        <f t="shared" ref="K15:L15" si="4">K3+K5</f>
        <v>6.2978590404750747</v>
      </c>
      <c r="L15">
        <f t="shared" si="4"/>
        <v>6.3291139240506329</v>
      </c>
      <c r="M15">
        <f t="shared" si="1"/>
        <v>5.9312845269000967</v>
      </c>
      <c r="N15">
        <f t="shared" si="2"/>
        <v>0.66217763552250497</v>
      </c>
      <c r="P15">
        <f>TTEST(J15:L15,J10:L10,2,3)</f>
        <v>3.9469661910923576E-2</v>
      </c>
      <c r="Q15" t="s">
        <v>55</v>
      </c>
    </row>
    <row r="16" spans="1:17" x14ac:dyDescent="0.2">
      <c r="A16" t="s">
        <v>27</v>
      </c>
      <c r="B16" t="s">
        <v>22</v>
      </c>
      <c r="C16" t="s">
        <v>22</v>
      </c>
      <c r="J16">
        <f>J3+J6</f>
        <v>4.188332276474318</v>
      </c>
      <c r="K16">
        <f t="shared" ref="K16:L16" si="5">K3+K6</f>
        <v>6.1608521148502629</v>
      </c>
      <c r="L16">
        <f t="shared" si="5"/>
        <v>6.2681104163489403</v>
      </c>
      <c r="M16">
        <f t="shared" si="1"/>
        <v>5.5390982692245068</v>
      </c>
      <c r="N16">
        <f t="shared" si="2"/>
        <v>1.1710263281360946</v>
      </c>
      <c r="P16">
        <f>TTEST(J16:L16,J11:L11,2,3)</f>
        <v>1.0515713472424098E-2</v>
      </c>
      <c r="Q16" t="s">
        <v>55</v>
      </c>
    </row>
    <row r="17" spans="1:17" x14ac:dyDescent="0.2">
      <c r="A17" t="s">
        <v>28</v>
      </c>
      <c r="B17" t="s">
        <v>22</v>
      </c>
      <c r="C17" t="s">
        <v>22</v>
      </c>
      <c r="J17">
        <f>J3+J7</f>
        <v>8.7666455294863663</v>
      </c>
      <c r="K17">
        <f t="shared" ref="K17:L17" si="6">K3+K7</f>
        <v>9.8251959011452694</v>
      </c>
      <c r="L17">
        <f t="shared" si="6"/>
        <v>13.396624472573841</v>
      </c>
      <c r="M17">
        <f t="shared" si="1"/>
        <v>10.662821967735159</v>
      </c>
      <c r="N17">
        <f t="shared" si="2"/>
        <v>2.4259821359464895</v>
      </c>
      <c r="P17">
        <f>TTEST(J17:L17,J12:L12,2,3)</f>
        <v>8.5653908127096445E-2</v>
      </c>
      <c r="Q17" t="s">
        <v>56</v>
      </c>
    </row>
    <row r="18" spans="1:17" x14ac:dyDescent="0.2">
      <c r="A18" t="s">
        <v>29</v>
      </c>
      <c r="B18" t="s">
        <v>22</v>
      </c>
      <c r="C18" t="s">
        <v>22</v>
      </c>
      <c r="J18">
        <f>J3+J8</f>
        <v>47.320862396956244</v>
      </c>
      <c r="K18">
        <f t="shared" ref="K18:L18" si="7">K3+K8</f>
        <v>37.162056571339271</v>
      </c>
      <c r="L18">
        <f t="shared" si="7"/>
        <v>50.063291139240498</v>
      </c>
      <c r="M18">
        <f>AVERAGE(J18:L18)</f>
        <v>44.848736702512007</v>
      </c>
      <c r="N18">
        <f t="shared" si="2"/>
        <v>6.7966180877588735</v>
      </c>
      <c r="P18">
        <f>TTEST(J13:L13,J18:L18,2,3)</f>
        <v>6.7270857110365262E-2</v>
      </c>
      <c r="Q18" t="s">
        <v>56</v>
      </c>
    </row>
    <row r="22" spans="1:17" x14ac:dyDescent="0.2">
      <c r="A22" s="1" t="s">
        <v>46</v>
      </c>
      <c r="B22" s="1"/>
      <c r="C22" s="1"/>
      <c r="D22" s="1"/>
      <c r="E22" s="1"/>
    </row>
    <row r="23" spans="1:17" x14ac:dyDescent="0.2">
      <c r="A23" s="1"/>
      <c r="B23" s="1"/>
      <c r="C23" s="1"/>
      <c r="D23" s="1"/>
      <c r="E23" s="1"/>
    </row>
    <row r="24" spans="1:17" x14ac:dyDescent="0.2">
      <c r="A24" s="1" t="s">
        <v>47</v>
      </c>
      <c r="B24" s="1" t="s">
        <v>48</v>
      </c>
      <c r="C24" s="1" t="s">
        <v>49</v>
      </c>
      <c r="D24" s="1" t="s">
        <v>50</v>
      </c>
      <c r="E24" s="1" t="s">
        <v>51</v>
      </c>
    </row>
    <row r="25" spans="1:17" x14ac:dyDescent="0.2">
      <c r="A25" s="1">
        <v>47.320862396956244</v>
      </c>
      <c r="B25" s="1">
        <v>29.487179487179489</v>
      </c>
      <c r="C25" s="1">
        <f>B25-A25</f>
        <v>-17.833682909776755</v>
      </c>
      <c r="D25" s="1">
        <f>AVERAGE(C25:C27)</f>
        <v>-13.480107047374169</v>
      </c>
      <c r="E25" s="1">
        <f>STDEV(C25:C27)</f>
        <v>7.9971969423402305</v>
      </c>
    </row>
    <row r="26" spans="1:17" x14ac:dyDescent="0.2">
      <c r="A26">
        <v>37.162056571339271</v>
      </c>
      <c r="B26" s="1">
        <v>32.911392405063289</v>
      </c>
      <c r="C26" s="1">
        <f t="shared" ref="C26:C27" si="8">B26-A26</f>
        <v>-4.2506641662759819</v>
      </c>
      <c r="D26" s="1"/>
      <c r="E26" s="1"/>
    </row>
    <row r="27" spans="1:17" x14ac:dyDescent="0.2">
      <c r="A27" s="1">
        <v>50.063291139240498</v>
      </c>
      <c r="B27" s="1">
        <v>31.707317073170728</v>
      </c>
      <c r="C27" s="1">
        <f t="shared" si="8"/>
        <v>-18.35597406606977</v>
      </c>
      <c r="D27" s="1"/>
      <c r="E2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1650-090C-5140-ACED-9D69711FCC76}">
  <dimension ref="A1:Q30"/>
  <sheetViews>
    <sheetView tabSelected="1" workbookViewId="0">
      <selection activeCell="P12" sqref="P1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7" x14ac:dyDescent="0.2">
      <c r="A2" t="s">
        <v>14</v>
      </c>
      <c r="B2" t="s">
        <v>14</v>
      </c>
      <c r="C2" t="s">
        <v>14</v>
      </c>
      <c r="D2">
        <v>-1E-4</v>
      </c>
      <c r="E2">
        <v>-6.0000000000000002E-5</v>
      </c>
      <c r="F2">
        <v>-1E-4</v>
      </c>
      <c r="G2">
        <v>-7.7999999999999996E-3</v>
      </c>
      <c r="H2">
        <v>-7.9000000000000008E-3</v>
      </c>
      <c r="I2">
        <v>-7.3000000000000001E-3</v>
      </c>
      <c r="J2">
        <f>D2/G2*100</f>
        <v>1.2820512820512822</v>
      </c>
      <c r="K2">
        <f>E2/H2*100</f>
        <v>0.75949367088607589</v>
      </c>
      <c r="L2">
        <f>F2/I2*100</f>
        <v>1.3698630136986303</v>
      </c>
      <c r="M2">
        <f>AVERAGE(J2:L2)</f>
        <v>1.1371359888786627</v>
      </c>
      <c r="N2">
        <f>STDEV(J2:L2)</f>
        <v>0.32998184087588378</v>
      </c>
    </row>
    <row r="3" spans="1:17" x14ac:dyDescent="0.2">
      <c r="A3" t="s">
        <v>33</v>
      </c>
      <c r="B3" t="s">
        <v>33</v>
      </c>
      <c r="C3" t="s">
        <v>33</v>
      </c>
      <c r="D3">
        <v>-2.9999999999999997E-4</v>
      </c>
      <c r="E3">
        <v>-4.0000000000000002E-4</v>
      </c>
      <c r="F3">
        <v>-4.0000000000000002E-4</v>
      </c>
      <c r="G3">
        <v>-7.6E-3</v>
      </c>
      <c r="H3">
        <v>-7.9000000000000008E-3</v>
      </c>
      <c r="I3">
        <v>-7.9000000000000008E-3</v>
      </c>
      <c r="J3">
        <f t="shared" ref="J3:L13" si="0">D3/G3*100</f>
        <v>3.9473684210526314</v>
      </c>
      <c r="K3">
        <f t="shared" si="0"/>
        <v>5.0632911392405067</v>
      </c>
      <c r="L3">
        <f t="shared" si="0"/>
        <v>5.0632911392405067</v>
      </c>
      <c r="M3">
        <f t="shared" ref="M3:M18" si="1">AVERAGE(J3:L3)</f>
        <v>4.6913168998445487</v>
      </c>
      <c r="N3">
        <f t="shared" ref="N3:N18" si="2">STDEV(J3:L3)</f>
        <v>0.64427828174058688</v>
      </c>
    </row>
    <row r="4" spans="1:17" x14ac:dyDescent="0.2">
      <c r="A4" t="s">
        <v>15</v>
      </c>
      <c r="B4" t="s">
        <v>16</v>
      </c>
      <c r="C4" t="s">
        <v>16</v>
      </c>
      <c r="D4">
        <v>-1E-4</v>
      </c>
      <c r="E4">
        <v>-1E-4</v>
      </c>
      <c r="F4">
        <v>-1E-4</v>
      </c>
      <c r="G4">
        <v>-8.0999999999999996E-3</v>
      </c>
      <c r="H4">
        <v>-8.3000000000000001E-3</v>
      </c>
      <c r="I4">
        <v>-8.3000000000000001E-3</v>
      </c>
      <c r="J4">
        <f t="shared" si="0"/>
        <v>1.2345679012345681</v>
      </c>
      <c r="K4">
        <f t="shared" si="0"/>
        <v>1.2048192771084338</v>
      </c>
      <c r="L4">
        <f t="shared" si="0"/>
        <v>1.2048192771084338</v>
      </c>
      <c r="M4">
        <f t="shared" si="1"/>
        <v>1.2147354851504784</v>
      </c>
      <c r="N4">
        <f t="shared" si="2"/>
        <v>1.7175376147244584E-2</v>
      </c>
    </row>
    <row r="5" spans="1:17" x14ac:dyDescent="0.2">
      <c r="A5" t="s">
        <v>17</v>
      </c>
      <c r="B5" t="s">
        <v>16</v>
      </c>
      <c r="C5" t="s">
        <v>16</v>
      </c>
      <c r="D5">
        <v>-2.0000000000000001E-4</v>
      </c>
      <c r="E5">
        <v>-1E-4</v>
      </c>
      <c r="F5">
        <v>-1E-4</v>
      </c>
      <c r="G5">
        <v>-7.4999999999999997E-3</v>
      </c>
      <c r="H5">
        <v>-8.2000000000000007E-3</v>
      </c>
      <c r="I5">
        <v>-8.0999999999999996E-3</v>
      </c>
      <c r="J5">
        <f t="shared" si="0"/>
        <v>2.666666666666667</v>
      </c>
      <c r="K5">
        <f t="shared" si="0"/>
        <v>1.2195121951219512</v>
      </c>
      <c r="L5">
        <f t="shared" si="0"/>
        <v>1.2345679012345681</v>
      </c>
      <c r="M5">
        <f t="shared" si="1"/>
        <v>1.7069155876743956</v>
      </c>
      <c r="N5">
        <f t="shared" si="2"/>
        <v>0.83120290470604008</v>
      </c>
    </row>
    <row r="6" spans="1:17" x14ac:dyDescent="0.2">
      <c r="A6" t="s">
        <v>18</v>
      </c>
      <c r="B6" t="s">
        <v>16</v>
      </c>
      <c r="C6" t="s">
        <v>16</v>
      </c>
      <c r="D6">
        <v>-8.0000000000000007E-5</v>
      </c>
      <c r="E6">
        <v>-2.0000000000000001E-4</v>
      </c>
      <c r="F6">
        <v>-1E-4</v>
      </c>
      <c r="G6">
        <v>-8.0000000000000002E-3</v>
      </c>
      <c r="H6">
        <v>-7.9000000000000008E-3</v>
      </c>
      <c r="I6">
        <v>-7.9000000000000008E-3</v>
      </c>
      <c r="J6">
        <f t="shared" si="0"/>
        <v>1</v>
      </c>
      <c r="K6">
        <f t="shared" si="0"/>
        <v>2.5316455696202533</v>
      </c>
      <c r="L6">
        <f t="shared" si="0"/>
        <v>1.2658227848101267</v>
      </c>
      <c r="M6">
        <f t="shared" si="1"/>
        <v>1.5991561181434601</v>
      </c>
      <c r="N6">
        <f t="shared" si="2"/>
        <v>0.81842401667330711</v>
      </c>
    </row>
    <row r="7" spans="1:17" x14ac:dyDescent="0.2">
      <c r="A7" t="s">
        <v>19</v>
      </c>
      <c r="B7" t="s">
        <v>16</v>
      </c>
      <c r="C7" t="s">
        <v>16</v>
      </c>
      <c r="D7">
        <v>-2.0000000000000001E-4</v>
      </c>
      <c r="E7">
        <v>-2.0000000000000001E-4</v>
      </c>
      <c r="F7">
        <v>-4.0000000000000002E-4</v>
      </c>
      <c r="G7">
        <v>-7.6E-3</v>
      </c>
      <c r="H7">
        <v>-7.9000000000000008E-3</v>
      </c>
      <c r="I7">
        <v>-8.0000000000000002E-3</v>
      </c>
      <c r="J7">
        <f t="shared" si="0"/>
        <v>2.6315789473684212</v>
      </c>
      <c r="K7">
        <f t="shared" si="0"/>
        <v>2.5316455696202533</v>
      </c>
      <c r="L7">
        <f t="shared" si="0"/>
        <v>5</v>
      </c>
      <c r="M7">
        <f t="shared" si="1"/>
        <v>3.3877415056628912</v>
      </c>
      <c r="N7">
        <f t="shared" si="2"/>
        <v>1.397150585806219</v>
      </c>
    </row>
    <row r="8" spans="1:17" x14ac:dyDescent="0.2">
      <c r="A8" t="s">
        <v>20</v>
      </c>
      <c r="B8" t="s">
        <v>16</v>
      </c>
      <c r="C8" t="s">
        <v>16</v>
      </c>
      <c r="D8">
        <v>-8.9999999999999998E-4</v>
      </c>
      <c r="E8">
        <v>-1E-3</v>
      </c>
      <c r="F8">
        <v>-5.9999999999999995E-4</v>
      </c>
      <c r="G8">
        <v>-8.0000000000000002E-3</v>
      </c>
      <c r="H8">
        <v>-8.5000000000000006E-3</v>
      </c>
      <c r="I8">
        <v>-7.9000000000000008E-3</v>
      </c>
      <c r="J8">
        <f t="shared" si="0"/>
        <v>11.249999999999998</v>
      </c>
      <c r="K8">
        <f t="shared" si="0"/>
        <v>11.76470588235294</v>
      </c>
      <c r="L8">
        <f t="shared" si="0"/>
        <v>7.5949367088607582</v>
      </c>
      <c r="M8">
        <f t="shared" si="1"/>
        <v>10.203214197071231</v>
      </c>
      <c r="N8">
        <f t="shared" si="2"/>
        <v>2.2734476303538114</v>
      </c>
    </row>
    <row r="9" spans="1:17" x14ac:dyDescent="0.2">
      <c r="A9" t="s">
        <v>15</v>
      </c>
      <c r="B9" t="s">
        <v>21</v>
      </c>
      <c r="C9" t="s">
        <v>21</v>
      </c>
      <c r="D9">
        <v>-2.0000000000000001E-4</v>
      </c>
      <c r="E9">
        <v>-2.0000000000000001E-4</v>
      </c>
      <c r="F9">
        <v>-2.0000000000000001E-4</v>
      </c>
      <c r="G9">
        <v>-7.9000000000000008E-3</v>
      </c>
      <c r="H9" s="1">
        <v>-8.2000000000000007E-3</v>
      </c>
      <c r="I9">
        <v>-8.8000000000000005E-3</v>
      </c>
      <c r="J9">
        <f t="shared" si="0"/>
        <v>2.5316455696202533</v>
      </c>
      <c r="K9">
        <f t="shared" si="0"/>
        <v>2.4390243902439024</v>
      </c>
      <c r="L9">
        <f t="shared" si="0"/>
        <v>2.2727272727272729</v>
      </c>
      <c r="M9">
        <f t="shared" si="1"/>
        <v>2.4144657441971429</v>
      </c>
      <c r="N9">
        <f t="shared" si="2"/>
        <v>0.13119457472863694</v>
      </c>
    </row>
    <row r="10" spans="1:17" x14ac:dyDescent="0.2">
      <c r="A10" t="s">
        <v>17</v>
      </c>
      <c r="B10" t="s">
        <v>21</v>
      </c>
      <c r="C10" t="s">
        <v>21</v>
      </c>
      <c r="D10">
        <v>-2.0000000000000001E-4</v>
      </c>
      <c r="E10">
        <v>-2.0000000000000001E-4</v>
      </c>
      <c r="F10">
        <v>-2.0000000000000001E-4</v>
      </c>
      <c r="G10">
        <v>-8.0000000000000002E-3</v>
      </c>
      <c r="H10" s="1">
        <v>-8.2000000000000007E-3</v>
      </c>
      <c r="I10">
        <v>-8.2000000000000007E-3</v>
      </c>
      <c r="J10">
        <f t="shared" si="0"/>
        <v>2.5</v>
      </c>
      <c r="K10">
        <f t="shared" si="0"/>
        <v>2.4390243902439024</v>
      </c>
      <c r="L10">
        <f t="shared" si="0"/>
        <v>2.4390243902439024</v>
      </c>
      <c r="M10">
        <f t="shared" si="1"/>
        <v>2.4593495934959351</v>
      </c>
      <c r="N10">
        <f t="shared" si="2"/>
        <v>3.5204284706684533E-2</v>
      </c>
    </row>
    <row r="11" spans="1:17" x14ac:dyDescent="0.2">
      <c r="A11" t="s">
        <v>18</v>
      </c>
      <c r="B11" t="s">
        <v>21</v>
      </c>
      <c r="C11" t="s">
        <v>21</v>
      </c>
      <c r="D11">
        <v>-2.0000000000000001E-4</v>
      </c>
      <c r="E11">
        <v>-2.0000000000000001E-4</v>
      </c>
      <c r="F11">
        <v>-2.0000000000000001E-4</v>
      </c>
      <c r="G11">
        <v>-7.7999999999999996E-3</v>
      </c>
      <c r="H11">
        <v>-8.2000000000000007E-3</v>
      </c>
      <c r="I11">
        <v>-8.0000000000000002E-3</v>
      </c>
      <c r="J11">
        <f t="shared" si="0"/>
        <v>2.5641025641025643</v>
      </c>
      <c r="K11">
        <f t="shared" si="0"/>
        <v>2.4390243902439024</v>
      </c>
      <c r="L11">
        <f t="shared" si="0"/>
        <v>2.5</v>
      </c>
      <c r="M11">
        <f t="shared" si="1"/>
        <v>2.501042318115489</v>
      </c>
      <c r="N11">
        <f t="shared" si="2"/>
        <v>6.2545601078291851E-2</v>
      </c>
    </row>
    <row r="12" spans="1:17" x14ac:dyDescent="0.2">
      <c r="A12" t="s">
        <v>19</v>
      </c>
      <c r="B12" t="s">
        <v>21</v>
      </c>
      <c r="C12" t="s">
        <v>21</v>
      </c>
      <c r="D12">
        <v>-4.0000000000000002E-4</v>
      </c>
      <c r="E12">
        <v>-2.9999999999999997E-4</v>
      </c>
      <c r="F12">
        <v>-2.9999999999999997E-4</v>
      </c>
      <c r="G12">
        <v>-7.9000000000000008E-3</v>
      </c>
      <c r="H12">
        <v>-8.0000000000000002E-3</v>
      </c>
      <c r="I12">
        <v>-9.1000000000000004E-3</v>
      </c>
      <c r="J12">
        <f t="shared" si="0"/>
        <v>5.0632911392405067</v>
      </c>
      <c r="K12">
        <f t="shared" si="0"/>
        <v>3.75</v>
      </c>
      <c r="L12">
        <f t="shared" si="0"/>
        <v>3.2967032967032961</v>
      </c>
      <c r="M12">
        <f t="shared" si="1"/>
        <v>4.0366648119812671</v>
      </c>
      <c r="N12">
        <f t="shared" si="2"/>
        <v>0.91751876665889698</v>
      </c>
      <c r="P12" t="s">
        <v>78</v>
      </c>
    </row>
    <row r="13" spans="1:17" x14ac:dyDescent="0.2">
      <c r="A13" t="s">
        <v>20</v>
      </c>
      <c r="B13" t="s">
        <v>21</v>
      </c>
      <c r="C13" t="s">
        <v>21</v>
      </c>
      <c r="D13">
        <v>-8.0000000000000004E-4</v>
      </c>
      <c r="E13">
        <v>-6.9999999999999999E-4</v>
      </c>
      <c r="F13">
        <v>-6.9999999999999999E-4</v>
      </c>
      <c r="G13">
        <v>-8.0000000000000002E-3</v>
      </c>
      <c r="H13">
        <v>-8.0000000000000002E-3</v>
      </c>
      <c r="I13">
        <v>-8.3999999999999995E-3</v>
      </c>
      <c r="J13">
        <f>D13/G13*100</f>
        <v>10</v>
      </c>
      <c r="K13">
        <f t="shared" si="0"/>
        <v>8.75</v>
      </c>
      <c r="L13">
        <f t="shared" si="0"/>
        <v>8.3333333333333339</v>
      </c>
      <c r="M13">
        <f t="shared" si="1"/>
        <v>9.0277777777777786</v>
      </c>
      <c r="N13">
        <f t="shared" si="2"/>
        <v>0.86736083311088841</v>
      </c>
    </row>
    <row r="14" spans="1:17" x14ac:dyDescent="0.2">
      <c r="A14" t="s">
        <v>15</v>
      </c>
      <c r="B14" t="s">
        <v>22</v>
      </c>
      <c r="C14" t="s">
        <v>22</v>
      </c>
      <c r="J14">
        <f>J3+J4</f>
        <v>5.1819363222871999</v>
      </c>
      <c r="K14">
        <f t="shared" ref="K14:L14" si="3">K3+K4</f>
        <v>6.2681104163489403</v>
      </c>
      <c r="L14">
        <f t="shared" si="3"/>
        <v>6.2681104163489403</v>
      </c>
      <c r="M14">
        <f t="shared" si="1"/>
        <v>5.9060523849950259</v>
      </c>
      <c r="N14">
        <f t="shared" si="2"/>
        <v>0.6271029055933437</v>
      </c>
      <c r="P14">
        <f>TTEST(J14:L14,J9:L9,2,3)</f>
        <v>8.3704240056069711E-3</v>
      </c>
      <c r="Q14" t="s">
        <v>54</v>
      </c>
    </row>
    <row r="15" spans="1:17" x14ac:dyDescent="0.2">
      <c r="A15" t="s">
        <v>17</v>
      </c>
      <c r="B15" t="s">
        <v>22</v>
      </c>
      <c r="C15" t="s">
        <v>22</v>
      </c>
      <c r="J15">
        <f>J3+J5</f>
        <v>6.6140350877192979</v>
      </c>
      <c r="K15">
        <f t="shared" ref="K15:L15" si="4">K3+K5</f>
        <v>6.2828033343624581</v>
      </c>
      <c r="L15">
        <f t="shared" si="4"/>
        <v>6.2978590404750747</v>
      </c>
      <c r="M15">
        <f t="shared" si="1"/>
        <v>6.3982324875189436</v>
      </c>
      <c r="N15">
        <f t="shared" si="2"/>
        <v>0.1870420815259573</v>
      </c>
      <c r="P15">
        <f>TTEST(J15:L15,J10:L10,2,3)</f>
        <v>5.1532650221185281E-4</v>
      </c>
      <c r="Q15" t="s">
        <v>57</v>
      </c>
    </row>
    <row r="16" spans="1:17" x14ac:dyDescent="0.2">
      <c r="A16" t="s">
        <v>18</v>
      </c>
      <c r="B16" t="s">
        <v>22</v>
      </c>
      <c r="C16" t="s">
        <v>22</v>
      </c>
      <c r="J16">
        <f>J3+J6</f>
        <v>4.9473684210526319</v>
      </c>
      <c r="K16">
        <f t="shared" ref="K16:L16" si="5">K3+K6</f>
        <v>7.59493670886076</v>
      </c>
      <c r="L16">
        <f t="shared" si="5"/>
        <v>6.3291139240506329</v>
      </c>
      <c r="M16">
        <f t="shared" si="1"/>
        <v>6.2904730179880088</v>
      </c>
      <c r="N16">
        <f t="shared" si="2"/>
        <v>1.3242070455060335</v>
      </c>
      <c r="P16">
        <f>TTEST(J16:L16,J11:L11,2,3)</f>
        <v>3.8113109714968597E-2</v>
      </c>
      <c r="Q16" t="s">
        <v>55</v>
      </c>
    </row>
    <row r="17" spans="1:17" x14ac:dyDescent="0.2">
      <c r="A17" t="s">
        <v>19</v>
      </c>
      <c r="B17" t="s">
        <v>22</v>
      </c>
      <c r="C17" t="s">
        <v>22</v>
      </c>
      <c r="J17">
        <f>J3+J7</f>
        <v>6.5789473684210531</v>
      </c>
      <c r="K17">
        <f t="shared" ref="K17:L17" si="6">K3+K7</f>
        <v>7.59493670886076</v>
      </c>
      <c r="L17">
        <f t="shared" si="6"/>
        <v>10.063291139240507</v>
      </c>
      <c r="M17">
        <f t="shared" si="1"/>
        <v>8.079058405507439</v>
      </c>
      <c r="N17">
        <f t="shared" si="2"/>
        <v>1.7919105003278342</v>
      </c>
      <c r="P17">
        <f>TTEST(J17:L17,J12:L12,2,3)</f>
        <v>4.0508535501491166E-2</v>
      </c>
      <c r="Q17" t="s">
        <v>55</v>
      </c>
    </row>
    <row r="18" spans="1:17" x14ac:dyDescent="0.2">
      <c r="A18" t="s">
        <v>20</v>
      </c>
      <c r="B18" t="s">
        <v>22</v>
      </c>
      <c r="C18" t="s">
        <v>22</v>
      </c>
      <c r="J18">
        <f>J3+J8</f>
        <v>15.19736842105263</v>
      </c>
      <c r="K18">
        <f t="shared" ref="K18:L18" si="7">K3+K8</f>
        <v>16.827997021593447</v>
      </c>
      <c r="L18">
        <f t="shared" si="7"/>
        <v>12.658227848101266</v>
      </c>
      <c r="M18">
        <f t="shared" si="1"/>
        <v>14.894531096915779</v>
      </c>
      <c r="N18">
        <f t="shared" si="2"/>
        <v>2.1013154388904258</v>
      </c>
      <c r="P18">
        <f>TTEST(J13:L13,J18:L18,2,3)</f>
        <v>2.673721637645923E-2</v>
      </c>
      <c r="Q18" t="s">
        <v>55</v>
      </c>
    </row>
    <row r="22" spans="1:17" x14ac:dyDescent="0.2">
      <c r="A22" s="1" t="s">
        <v>46</v>
      </c>
      <c r="B22" s="1"/>
      <c r="C22" s="1"/>
      <c r="D22" s="1"/>
      <c r="E22" s="1"/>
    </row>
    <row r="23" spans="1:17" x14ac:dyDescent="0.2">
      <c r="A23" s="1"/>
      <c r="B23" s="1"/>
      <c r="C23" s="1"/>
      <c r="D23" s="1"/>
      <c r="E23" s="1"/>
    </row>
    <row r="24" spans="1:17" x14ac:dyDescent="0.2">
      <c r="A24" s="1" t="s">
        <v>47</v>
      </c>
      <c r="B24" s="1" t="s">
        <v>48</v>
      </c>
      <c r="C24" s="1" t="s">
        <v>49</v>
      </c>
      <c r="D24" s="1" t="s">
        <v>50</v>
      </c>
      <c r="E24" s="1" t="s">
        <v>51</v>
      </c>
    </row>
    <row r="25" spans="1:17" x14ac:dyDescent="0.2">
      <c r="A25" s="1">
        <v>15.19736842105263</v>
      </c>
      <c r="B25" s="1">
        <v>10</v>
      </c>
      <c r="C25" s="1">
        <f>B25-A25</f>
        <v>-5.1973684210526301</v>
      </c>
      <c r="D25" s="1">
        <f>AVERAGE(C25:C27)</f>
        <v>-5.8667533191380032</v>
      </c>
      <c r="E25" s="1">
        <f>STDEV(C25:C27)</f>
        <v>1.9640523702344477</v>
      </c>
    </row>
    <row r="26" spans="1:17" x14ac:dyDescent="0.2">
      <c r="A26">
        <v>16.827997021593447</v>
      </c>
      <c r="B26" s="1">
        <v>8.75</v>
      </c>
      <c r="C26" s="1">
        <f t="shared" ref="C26:C27" si="8">B26-A26</f>
        <v>-8.0779970215934469</v>
      </c>
      <c r="D26" s="1"/>
      <c r="E26" s="1"/>
    </row>
    <row r="27" spans="1:17" x14ac:dyDescent="0.2">
      <c r="A27" s="1">
        <v>12.658227848101266</v>
      </c>
      <c r="B27" s="1">
        <v>8.3333333333333339</v>
      </c>
      <c r="C27" s="1">
        <f t="shared" si="8"/>
        <v>-4.3248945147679319</v>
      </c>
      <c r="D27" s="1"/>
      <c r="E27" s="1"/>
    </row>
    <row r="29" spans="1:17" x14ac:dyDescent="0.2">
      <c r="H29" s="1"/>
    </row>
    <row r="30" spans="1:17" x14ac:dyDescent="0.2">
      <c r="H3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BF5-3659-1243-B159-EF9B7FFC1D97}">
  <dimension ref="A1:S22"/>
  <sheetViews>
    <sheetView workbookViewId="0">
      <selection activeCell="G26" sqref="G26"/>
    </sheetView>
  </sheetViews>
  <sheetFormatPr baseColWidth="10" defaultRowHeight="16" x14ac:dyDescent="0.2"/>
  <sheetData>
    <row r="1" spans="1:19" x14ac:dyDescent="0.2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13</v>
      </c>
    </row>
    <row r="2" spans="1:19" x14ac:dyDescent="0.2">
      <c r="A2" s="5" t="s">
        <v>33</v>
      </c>
      <c r="B2" t="s">
        <v>66</v>
      </c>
      <c r="C2" t="s">
        <v>67</v>
      </c>
      <c r="D2" s="6">
        <v>31.3686297</v>
      </c>
      <c r="E2" s="6">
        <v>31.3686297</v>
      </c>
      <c r="F2">
        <f>E2-E9</f>
        <v>-13.480107002512007</v>
      </c>
      <c r="G2" s="6">
        <v>1.73704934</v>
      </c>
    </row>
    <row r="3" spans="1:19" x14ac:dyDescent="0.2">
      <c r="A3" s="5" t="s">
        <v>31</v>
      </c>
      <c r="B3" t="s">
        <v>66</v>
      </c>
      <c r="C3" t="s">
        <v>67</v>
      </c>
      <c r="D3">
        <v>16.063906789950497</v>
      </c>
      <c r="E3">
        <v>16.063906789950497</v>
      </c>
      <c r="F3">
        <f t="shared" ref="F3:F8" si="0">E3-E10</f>
        <v>-29.639720610049505</v>
      </c>
      <c r="G3">
        <v>0.34780189601934314</v>
      </c>
    </row>
    <row r="4" spans="1:19" x14ac:dyDescent="0.2">
      <c r="A4" s="5" t="s">
        <v>32</v>
      </c>
      <c r="B4" t="s">
        <v>66</v>
      </c>
      <c r="C4" t="s">
        <v>67</v>
      </c>
      <c r="D4" s="6">
        <v>12.1305795</v>
      </c>
      <c r="E4" s="6">
        <v>12.1305795</v>
      </c>
      <c r="F4">
        <f t="shared" si="0"/>
        <v>-8.3282568999999995</v>
      </c>
      <c r="G4" s="6">
        <v>4.2203359499999999</v>
      </c>
    </row>
    <row r="5" spans="1:19" x14ac:dyDescent="0.2">
      <c r="A5" s="5" t="s">
        <v>45</v>
      </c>
      <c r="B5" t="s">
        <v>66</v>
      </c>
      <c r="C5" t="s">
        <v>67</v>
      </c>
      <c r="D5" s="6">
        <v>13.8328665</v>
      </c>
      <c r="E5" s="6">
        <v>13.8328665</v>
      </c>
      <c r="F5">
        <f t="shared" si="0"/>
        <v>-28.438514144378274</v>
      </c>
      <c r="G5" s="6">
        <v>3.2250996999999999</v>
      </c>
      <c r="L5" s="6"/>
      <c r="M5" s="6"/>
      <c r="N5" s="6"/>
      <c r="O5" s="6"/>
      <c r="P5" s="6"/>
      <c r="Q5" s="6"/>
      <c r="R5" s="6"/>
      <c r="S5" s="6"/>
    </row>
    <row r="6" spans="1:19" x14ac:dyDescent="0.2">
      <c r="A6" s="5" t="s">
        <v>34</v>
      </c>
      <c r="B6" t="s">
        <v>66</v>
      </c>
      <c r="C6" t="s">
        <v>67</v>
      </c>
      <c r="D6" s="6">
        <v>61.745815</v>
      </c>
      <c r="E6" s="6">
        <v>61.745815</v>
      </c>
      <c r="F6">
        <f t="shared" si="0"/>
        <v>0.26521180440207104</v>
      </c>
      <c r="G6" s="6">
        <v>3.8646850000000001</v>
      </c>
      <c r="L6" s="6"/>
      <c r="M6" s="6"/>
      <c r="N6" s="6"/>
      <c r="O6" s="6"/>
      <c r="P6" s="6"/>
      <c r="Q6" s="6"/>
      <c r="R6" s="6"/>
      <c r="S6" s="6"/>
    </row>
    <row r="7" spans="1:19" x14ac:dyDescent="0.2">
      <c r="A7" s="5" t="s">
        <v>30</v>
      </c>
      <c r="B7" t="s">
        <v>66</v>
      </c>
      <c r="C7" t="s">
        <v>67</v>
      </c>
      <c r="D7" s="6">
        <v>75.404398102607828</v>
      </c>
      <c r="E7" s="6">
        <v>75.404398102607828</v>
      </c>
      <c r="F7">
        <f t="shared" si="0"/>
        <v>34.239873302607826</v>
      </c>
      <c r="G7" s="6">
        <v>2.2081999351923467</v>
      </c>
      <c r="L7" s="6"/>
      <c r="M7" s="6"/>
      <c r="N7" s="6"/>
      <c r="O7" s="6"/>
      <c r="P7" s="6"/>
      <c r="Q7" s="6"/>
      <c r="R7" s="6"/>
      <c r="S7" s="6"/>
    </row>
    <row r="8" spans="1:19" x14ac:dyDescent="0.2">
      <c r="A8" s="5" t="s">
        <v>23</v>
      </c>
      <c r="B8" t="s">
        <v>66</v>
      </c>
      <c r="C8" t="s">
        <v>67</v>
      </c>
      <c r="D8">
        <v>19.029663147310206</v>
      </c>
      <c r="E8">
        <v>19.029663147310206</v>
      </c>
      <c r="F8">
        <f t="shared" si="0"/>
        <v>3.7521827541037513</v>
      </c>
      <c r="G8">
        <v>2.6681205357694457</v>
      </c>
      <c r="L8" s="6"/>
      <c r="M8" s="6"/>
      <c r="N8" s="6"/>
      <c r="O8" s="6"/>
      <c r="P8" s="6"/>
      <c r="Q8" s="6"/>
      <c r="R8" s="6"/>
      <c r="S8" s="6"/>
    </row>
    <row r="9" spans="1:19" x14ac:dyDescent="0.2">
      <c r="A9" s="5" t="s">
        <v>33</v>
      </c>
      <c r="B9" t="s">
        <v>70</v>
      </c>
      <c r="C9" t="s">
        <v>71</v>
      </c>
      <c r="D9" s="6">
        <v>4.6913168998445487</v>
      </c>
      <c r="E9">
        <v>44.848736702512007</v>
      </c>
      <c r="G9">
        <v>6.7966180877588735</v>
      </c>
      <c r="L9" s="6"/>
      <c r="M9" s="6"/>
      <c r="N9" s="6"/>
      <c r="O9" s="6"/>
      <c r="P9" s="6"/>
      <c r="Q9" s="6"/>
      <c r="R9" s="6"/>
      <c r="S9" s="6"/>
    </row>
    <row r="10" spans="1:19" x14ac:dyDescent="0.2">
      <c r="A10" s="5" t="s">
        <v>31</v>
      </c>
      <c r="B10" t="s">
        <v>70</v>
      </c>
      <c r="C10" t="s">
        <v>71</v>
      </c>
      <c r="D10">
        <v>5.3862603581929962</v>
      </c>
      <c r="E10" s="6">
        <v>45.703627400000002</v>
      </c>
      <c r="G10">
        <v>6.6698183101179858</v>
      </c>
      <c r="L10" s="6"/>
      <c r="M10" s="6"/>
      <c r="N10" s="6"/>
      <c r="O10" s="6"/>
      <c r="P10" s="6"/>
      <c r="Q10" s="6"/>
      <c r="R10" s="6"/>
      <c r="S10" s="6"/>
    </row>
    <row r="11" spans="1:19" x14ac:dyDescent="0.2">
      <c r="A11" s="5" t="s">
        <v>32</v>
      </c>
      <c r="B11" t="s">
        <v>70</v>
      </c>
      <c r="C11" t="s">
        <v>71</v>
      </c>
      <c r="D11" s="6">
        <v>2.95075295</v>
      </c>
      <c r="E11" s="6">
        <v>20.458836399999999</v>
      </c>
      <c r="G11" s="6">
        <v>5.2792440599999999</v>
      </c>
      <c r="L11" s="6"/>
      <c r="M11" s="6"/>
      <c r="N11" s="6"/>
      <c r="O11" s="6"/>
      <c r="P11" s="6"/>
      <c r="Q11" s="6"/>
      <c r="R11" s="6"/>
      <c r="S11" s="6"/>
    </row>
    <row r="12" spans="1:19" x14ac:dyDescent="0.2">
      <c r="A12" s="5" t="s">
        <v>45</v>
      </c>
      <c r="B12" t="s">
        <v>70</v>
      </c>
      <c r="C12" t="s">
        <v>71</v>
      </c>
      <c r="D12" s="6">
        <v>5.9081196581196584</v>
      </c>
      <c r="E12">
        <v>42.271380644378276</v>
      </c>
      <c r="G12" s="6">
        <v>6.1111470587580188</v>
      </c>
    </row>
    <row r="13" spans="1:19" x14ac:dyDescent="0.2">
      <c r="A13" s="5" t="s">
        <v>34</v>
      </c>
      <c r="B13" t="s">
        <v>70</v>
      </c>
      <c r="C13" t="s">
        <v>71</v>
      </c>
      <c r="D13">
        <v>15.298573975044562</v>
      </c>
      <c r="E13" s="7">
        <v>61.480603195597929</v>
      </c>
      <c r="F13" s="7"/>
      <c r="G13" s="7">
        <v>5.3637058943544975</v>
      </c>
      <c r="J13" s="6"/>
      <c r="K13" s="6"/>
      <c r="L13" s="6"/>
      <c r="M13" s="6"/>
      <c r="N13" s="6"/>
      <c r="O13" s="6"/>
    </row>
    <row r="14" spans="1:19" x14ac:dyDescent="0.2">
      <c r="A14" s="5" t="s">
        <v>30</v>
      </c>
      <c r="B14" t="s">
        <v>70</v>
      </c>
      <c r="C14" t="s">
        <v>71</v>
      </c>
      <c r="D14" s="6">
        <v>19.626063200000001</v>
      </c>
      <c r="E14" s="6">
        <v>41.164524800000002</v>
      </c>
      <c r="G14" s="6">
        <v>1.8219943999999999</v>
      </c>
    </row>
    <row r="15" spans="1:19" x14ac:dyDescent="0.2">
      <c r="A15" s="5" t="s">
        <v>23</v>
      </c>
      <c r="B15" t="s">
        <v>70</v>
      </c>
      <c r="C15" t="s">
        <v>71</v>
      </c>
      <c r="D15">
        <v>4.3136249715197081</v>
      </c>
      <c r="E15">
        <v>15.277480393206455</v>
      </c>
      <c r="G15">
        <v>1.5109959415852763</v>
      </c>
    </row>
    <row r="16" spans="1:19" x14ac:dyDescent="0.2">
      <c r="A16" s="5" t="s">
        <v>33</v>
      </c>
      <c r="B16" t="s">
        <v>72</v>
      </c>
      <c r="C16" t="s">
        <v>71</v>
      </c>
      <c r="D16" s="6">
        <v>40.157419802667455</v>
      </c>
      <c r="E16" s="6">
        <v>4.6913168998445487</v>
      </c>
      <c r="G16" s="6"/>
    </row>
    <row r="17" spans="1:7" x14ac:dyDescent="0.2">
      <c r="A17" s="5" t="s">
        <v>31</v>
      </c>
      <c r="B17" t="s">
        <v>72</v>
      </c>
      <c r="C17" t="s">
        <v>71</v>
      </c>
      <c r="D17">
        <v>45.703627387284975</v>
      </c>
      <c r="E17" s="6">
        <v>5.3862603599999996</v>
      </c>
      <c r="G17" s="6"/>
    </row>
    <row r="18" spans="1:7" x14ac:dyDescent="0.2">
      <c r="A18" s="5" t="s">
        <v>32</v>
      </c>
      <c r="B18" t="s">
        <v>72</v>
      </c>
      <c r="C18" t="s">
        <v>71</v>
      </c>
      <c r="D18" s="6">
        <v>17.508083500000001</v>
      </c>
      <c r="E18" s="6">
        <v>2.95075295</v>
      </c>
    </row>
    <row r="19" spans="1:7" x14ac:dyDescent="0.2">
      <c r="A19" s="5" t="s">
        <v>45</v>
      </c>
      <c r="B19" t="s">
        <v>72</v>
      </c>
      <c r="C19" t="s">
        <v>71</v>
      </c>
      <c r="D19">
        <v>36.363260986258624</v>
      </c>
      <c r="E19" s="6">
        <v>5.9081196581196584</v>
      </c>
      <c r="G19" s="6"/>
    </row>
    <row r="20" spans="1:7" x14ac:dyDescent="0.2">
      <c r="A20" s="5" t="s">
        <v>34</v>
      </c>
      <c r="B20" t="s">
        <v>72</v>
      </c>
      <c r="C20" t="s">
        <v>71</v>
      </c>
      <c r="D20">
        <v>46.182029220553368</v>
      </c>
      <c r="E20">
        <v>15.298573975044562</v>
      </c>
      <c r="G20" s="6"/>
    </row>
    <row r="21" spans="1:7" x14ac:dyDescent="0.2">
      <c r="A21" s="5" t="s">
        <v>30</v>
      </c>
      <c r="B21" t="s">
        <v>72</v>
      </c>
      <c r="C21" t="s">
        <v>71</v>
      </c>
      <c r="D21" s="6">
        <v>21.5384615</v>
      </c>
      <c r="E21" s="6">
        <v>19.626063200000001</v>
      </c>
      <c r="G21" s="6"/>
    </row>
    <row r="22" spans="1:7" x14ac:dyDescent="0.2">
      <c r="A22" s="5" t="s">
        <v>23</v>
      </c>
      <c r="B22" t="s">
        <v>72</v>
      </c>
      <c r="C22" t="s">
        <v>71</v>
      </c>
      <c r="D22">
        <v>10.963855421686747</v>
      </c>
      <c r="E22">
        <v>4.3136249715197081</v>
      </c>
      <c r="G2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E847-8D05-DA4F-9AB1-22261F6B974A}">
  <dimension ref="A1:G22"/>
  <sheetViews>
    <sheetView workbookViewId="0">
      <selection activeCell="I26" sqref="I26"/>
    </sheetView>
  </sheetViews>
  <sheetFormatPr baseColWidth="10" defaultRowHeight="16" x14ac:dyDescent="0.2"/>
  <sheetData>
    <row r="1" spans="1:7" x14ac:dyDescent="0.2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13</v>
      </c>
    </row>
    <row r="2" spans="1:7" x14ac:dyDescent="0.2">
      <c r="A2" s="5" t="s">
        <v>33</v>
      </c>
      <c r="B2" t="s">
        <v>66</v>
      </c>
      <c r="C2" t="s">
        <v>67</v>
      </c>
      <c r="D2">
        <v>9.0277777777777786</v>
      </c>
      <c r="E2" s="6">
        <v>9.0277777799999992</v>
      </c>
      <c r="F2">
        <f>E2-E9</f>
        <v>-5.8667533169157799</v>
      </c>
      <c r="G2" s="6">
        <v>0.86736082999999997</v>
      </c>
    </row>
    <row r="3" spans="1:7" x14ac:dyDescent="0.2">
      <c r="A3" s="5" t="s">
        <v>31</v>
      </c>
      <c r="B3" t="s">
        <v>66</v>
      </c>
      <c r="C3" t="s">
        <v>67</v>
      </c>
      <c r="D3" s="6">
        <v>9.0187590187590185</v>
      </c>
      <c r="E3" s="6">
        <v>9.0187590199999992</v>
      </c>
      <c r="F3">
        <f t="shared" ref="F3:F8" si="0">E3-E10</f>
        <v>-7.1608544662859277</v>
      </c>
      <c r="G3" s="6">
        <v>2.6116432600000001</v>
      </c>
    </row>
    <row r="4" spans="1:7" x14ac:dyDescent="0.2">
      <c r="A4" s="5" t="s">
        <v>32</v>
      </c>
      <c r="B4" t="s">
        <v>66</v>
      </c>
      <c r="C4" t="s">
        <v>67</v>
      </c>
      <c r="D4">
        <v>10.117466802860061</v>
      </c>
      <c r="E4">
        <v>10.117466802860061</v>
      </c>
      <c r="F4">
        <f t="shared" si="0"/>
        <v>-2.0028806435743416</v>
      </c>
      <c r="G4" s="6">
        <v>1.1917858299999999</v>
      </c>
    </row>
    <row r="5" spans="1:7" x14ac:dyDescent="0.2">
      <c r="A5" s="5" t="s">
        <v>45</v>
      </c>
      <c r="B5" t="s">
        <v>66</v>
      </c>
      <c r="C5" t="s">
        <v>67</v>
      </c>
      <c r="D5" s="6">
        <v>6.8859649100000002</v>
      </c>
      <c r="E5" s="6">
        <v>6.8859649100000002</v>
      </c>
      <c r="F5">
        <f t="shared" si="0"/>
        <v>-11.273981473630593</v>
      </c>
      <c r="G5" s="6">
        <v>0.53176997999999998</v>
      </c>
    </row>
    <row r="6" spans="1:7" x14ac:dyDescent="0.2">
      <c r="A6" s="5" t="s">
        <v>34</v>
      </c>
      <c r="B6" t="s">
        <v>66</v>
      </c>
      <c r="C6" t="s">
        <v>67</v>
      </c>
      <c r="D6" s="6">
        <v>31.5699462</v>
      </c>
      <c r="E6" s="6">
        <v>31.5699462</v>
      </c>
      <c r="F6">
        <f t="shared" si="0"/>
        <v>4.4526965525526201</v>
      </c>
      <c r="G6" s="6">
        <v>3.4660379200000002</v>
      </c>
    </row>
    <row r="7" spans="1:7" x14ac:dyDescent="0.2">
      <c r="A7" s="5" t="s">
        <v>30</v>
      </c>
      <c r="B7" t="s">
        <v>66</v>
      </c>
      <c r="C7" t="s">
        <v>67</v>
      </c>
      <c r="D7">
        <v>68.595238095238102</v>
      </c>
      <c r="E7">
        <v>68.595238095238102</v>
      </c>
      <c r="F7">
        <f t="shared" si="0"/>
        <v>36.77844161964731</v>
      </c>
      <c r="G7">
        <v>3.7330873339749187</v>
      </c>
    </row>
    <row r="8" spans="1:7" x14ac:dyDescent="0.2">
      <c r="A8" s="5" t="s">
        <v>23</v>
      </c>
      <c r="B8" t="s">
        <v>66</v>
      </c>
      <c r="C8" t="s">
        <v>67</v>
      </c>
      <c r="D8" s="6">
        <v>13.6537331</v>
      </c>
      <c r="E8" s="6">
        <v>13.6537331</v>
      </c>
      <c r="F8">
        <f t="shared" si="0"/>
        <v>2.038484295210889</v>
      </c>
      <c r="G8" s="6">
        <v>0.59863056999999997</v>
      </c>
    </row>
    <row r="9" spans="1:7" x14ac:dyDescent="0.2">
      <c r="A9" s="5" t="s">
        <v>33</v>
      </c>
      <c r="B9" t="s">
        <v>70</v>
      </c>
      <c r="C9" t="s">
        <v>71</v>
      </c>
      <c r="D9" s="6">
        <v>4.6913168998445487</v>
      </c>
      <c r="E9">
        <v>14.894531096915779</v>
      </c>
      <c r="G9">
        <v>2.1013154388904258</v>
      </c>
    </row>
    <row r="10" spans="1:7" x14ac:dyDescent="0.2">
      <c r="A10" s="5" t="s">
        <v>31</v>
      </c>
      <c r="B10" t="s">
        <v>70</v>
      </c>
      <c r="C10" t="s">
        <v>71</v>
      </c>
      <c r="D10" s="6">
        <v>5.3862603599999996</v>
      </c>
      <c r="E10" s="6">
        <v>16.179613486285927</v>
      </c>
      <c r="G10">
        <v>0.60649767355999051</v>
      </c>
    </row>
    <row r="11" spans="1:7" x14ac:dyDescent="0.2">
      <c r="A11" s="5" t="s">
        <v>32</v>
      </c>
      <c r="B11" t="s">
        <v>70</v>
      </c>
      <c r="C11" t="s">
        <v>71</v>
      </c>
      <c r="D11" s="6">
        <v>2.95075295</v>
      </c>
      <c r="E11">
        <v>12.120347446434403</v>
      </c>
      <c r="G11">
        <v>0.87823517326071765</v>
      </c>
    </row>
    <row r="12" spans="1:7" x14ac:dyDescent="0.2">
      <c r="A12" s="5" t="s">
        <v>45</v>
      </c>
      <c r="B12" t="s">
        <v>70</v>
      </c>
      <c r="C12" t="s">
        <v>71</v>
      </c>
      <c r="D12" s="6">
        <v>5.9081196581196584</v>
      </c>
      <c r="E12" s="6">
        <v>18.159946383630594</v>
      </c>
      <c r="G12" s="6">
        <v>4.4083524072337443</v>
      </c>
    </row>
    <row r="13" spans="1:7" x14ac:dyDescent="0.2">
      <c r="A13" s="5" t="s">
        <v>34</v>
      </c>
      <c r="B13" t="s">
        <v>70</v>
      </c>
      <c r="C13" t="s">
        <v>71</v>
      </c>
      <c r="D13">
        <v>15.298573975044562</v>
      </c>
      <c r="E13">
        <v>27.11724964744738</v>
      </c>
      <c r="G13">
        <v>6.429072645072889</v>
      </c>
    </row>
    <row r="14" spans="1:7" x14ac:dyDescent="0.2">
      <c r="A14" s="5" t="s">
        <v>30</v>
      </c>
      <c r="B14" t="s">
        <v>70</v>
      </c>
      <c r="C14" t="s">
        <v>71</v>
      </c>
      <c r="D14" s="6">
        <v>19.626063200000001</v>
      </c>
      <c r="E14">
        <v>31.816796475590792</v>
      </c>
      <c r="G14">
        <v>1.6677420814046306</v>
      </c>
    </row>
    <row r="15" spans="1:7" x14ac:dyDescent="0.2">
      <c r="A15" s="5" t="s">
        <v>23</v>
      </c>
      <c r="B15" t="s">
        <v>70</v>
      </c>
      <c r="C15" t="s">
        <v>71</v>
      </c>
      <c r="D15">
        <v>4.3136249715197081</v>
      </c>
      <c r="E15">
        <v>11.615248804789111</v>
      </c>
      <c r="G15">
        <v>2.8333197408762576</v>
      </c>
    </row>
    <row r="16" spans="1:7" x14ac:dyDescent="0.2">
      <c r="A16" s="5" t="s">
        <v>33</v>
      </c>
      <c r="B16" t="s">
        <v>72</v>
      </c>
      <c r="C16" t="s">
        <v>71</v>
      </c>
      <c r="D16" s="6">
        <v>10.203214197071231</v>
      </c>
      <c r="E16" s="6">
        <v>4.6913168998445487</v>
      </c>
      <c r="G16" s="6"/>
    </row>
    <row r="17" spans="1:7" x14ac:dyDescent="0.2">
      <c r="A17" s="5" t="s">
        <v>31</v>
      </c>
      <c r="B17" t="s">
        <v>72</v>
      </c>
      <c r="C17" t="s">
        <v>71</v>
      </c>
      <c r="D17" s="6">
        <v>9.0187590187590185</v>
      </c>
      <c r="E17" s="6">
        <v>5.3862603599999996</v>
      </c>
      <c r="G17" s="6"/>
    </row>
    <row r="18" spans="1:7" x14ac:dyDescent="0.2">
      <c r="A18" s="5" t="s">
        <v>32</v>
      </c>
      <c r="B18" t="s">
        <v>72</v>
      </c>
      <c r="C18" t="s">
        <v>71</v>
      </c>
      <c r="D18">
        <v>9.1695944956814515</v>
      </c>
      <c r="E18" s="6">
        <v>2.95075295</v>
      </c>
      <c r="G18" s="6"/>
    </row>
    <row r="19" spans="1:7" x14ac:dyDescent="0.2">
      <c r="A19" s="5" t="s">
        <v>45</v>
      </c>
      <c r="B19" t="s">
        <v>72</v>
      </c>
      <c r="C19" t="s">
        <v>71</v>
      </c>
      <c r="D19" s="6">
        <v>12.251826725510938</v>
      </c>
      <c r="E19" s="6">
        <v>5.9081196581196584</v>
      </c>
      <c r="G19" s="6"/>
    </row>
    <row r="20" spans="1:7" x14ac:dyDescent="0.2">
      <c r="A20" s="5" t="s">
        <v>34</v>
      </c>
      <c r="B20" t="s">
        <v>72</v>
      </c>
      <c r="C20" t="s">
        <v>71</v>
      </c>
      <c r="D20" s="6">
        <v>11.818675672402817</v>
      </c>
      <c r="E20">
        <v>15.298573975044562</v>
      </c>
      <c r="G20" s="6"/>
    </row>
    <row r="21" spans="1:7" x14ac:dyDescent="0.2">
      <c r="A21" s="5" t="s">
        <v>30</v>
      </c>
      <c r="B21" t="s">
        <v>72</v>
      </c>
      <c r="C21" t="s">
        <v>71</v>
      </c>
      <c r="D21" s="6">
        <v>12.190733243364823</v>
      </c>
      <c r="E21" s="6">
        <v>19.626063200000001</v>
      </c>
      <c r="G21" s="6"/>
    </row>
    <row r="22" spans="1:7" x14ac:dyDescent="0.2">
      <c r="A22" s="5" t="s">
        <v>23</v>
      </c>
      <c r="B22" t="s">
        <v>72</v>
      </c>
      <c r="C22" t="s">
        <v>71</v>
      </c>
      <c r="D22" s="6">
        <v>7.301623833269403</v>
      </c>
      <c r="E22">
        <v>4.3136249715197081</v>
      </c>
      <c r="G2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5691-F8D9-5C4E-93C8-998A8D2FBB8D}">
  <dimension ref="A1:E9"/>
  <sheetViews>
    <sheetView workbookViewId="0">
      <selection activeCell="H11" sqref="H11"/>
    </sheetView>
  </sheetViews>
  <sheetFormatPr baseColWidth="10" defaultRowHeight="16" x14ac:dyDescent="0.2"/>
  <sheetData>
    <row r="1" spans="1:5" x14ac:dyDescent="0.2">
      <c r="A1" s="8" t="s">
        <v>73</v>
      </c>
      <c r="B1" s="8" t="s">
        <v>74</v>
      </c>
      <c r="C1" s="8" t="s">
        <v>75</v>
      </c>
      <c r="D1" s="8" t="s">
        <v>76</v>
      </c>
      <c r="E1" s="8" t="s">
        <v>77</v>
      </c>
    </row>
    <row r="2" spans="1:5" x14ac:dyDescent="0.2">
      <c r="A2" s="9" t="s">
        <v>33</v>
      </c>
      <c r="B2" s="10">
        <v>-13.480107</v>
      </c>
      <c r="C2" s="10">
        <v>7.9971969400000003</v>
      </c>
      <c r="D2" s="10">
        <v>-5.8667533000000001</v>
      </c>
      <c r="E2" s="10">
        <v>1.9640523700000001</v>
      </c>
    </row>
    <row r="3" spans="1:5" x14ac:dyDescent="0.2">
      <c r="A3" s="9" t="s">
        <v>31</v>
      </c>
      <c r="B3" s="10">
        <v>-29.639721000000002</v>
      </c>
      <c r="C3" s="10">
        <v>6.6512317999999997</v>
      </c>
      <c r="D3" s="10">
        <v>-7.1608545000000001</v>
      </c>
      <c r="E3" s="10">
        <v>2.11606483</v>
      </c>
    </row>
    <row r="4" spans="1:5" x14ac:dyDescent="0.2">
      <c r="A4" s="9" t="s">
        <v>32</v>
      </c>
      <c r="B4" s="10">
        <v>-8.3282568999999995</v>
      </c>
      <c r="C4" s="10">
        <v>5.9189871800000002</v>
      </c>
      <c r="D4" s="10">
        <v>-2.0028806000000001</v>
      </c>
      <c r="E4" s="10">
        <v>2.0586684599999998</v>
      </c>
    </row>
    <row r="5" spans="1:5" x14ac:dyDescent="0.2">
      <c r="A5" s="9" t="s">
        <v>23</v>
      </c>
      <c r="B5" s="10">
        <v>3.7521827499999998</v>
      </c>
      <c r="C5" s="10">
        <v>2.6282397199999998</v>
      </c>
      <c r="D5" s="10">
        <v>2.03848429</v>
      </c>
      <c r="E5" s="10">
        <v>3.1379976599999999</v>
      </c>
    </row>
    <row r="6" spans="1:5" x14ac:dyDescent="0.2">
      <c r="A6" s="9" t="s">
        <v>34</v>
      </c>
      <c r="B6" s="10">
        <v>0.26521179</v>
      </c>
      <c r="C6" s="10">
        <v>6.4612452100000004</v>
      </c>
      <c r="D6" s="10">
        <v>4.4526965199999999</v>
      </c>
      <c r="E6" s="10">
        <v>7.9391443099999996</v>
      </c>
    </row>
    <row r="7" spans="1:5" x14ac:dyDescent="0.2">
      <c r="A7" s="9" t="s">
        <v>45</v>
      </c>
      <c r="B7" s="1">
        <v>-28.438514000000001</v>
      </c>
      <c r="C7" s="1">
        <v>6.5316848199999997</v>
      </c>
      <c r="D7" s="10">
        <v>-11.273980999999999</v>
      </c>
      <c r="E7" s="10">
        <v>3.89712149</v>
      </c>
    </row>
    <row r="8" spans="1:5" x14ac:dyDescent="0.2">
      <c r="A8" s="9" t="s">
        <v>30</v>
      </c>
      <c r="B8" s="10">
        <v>34.239873299999999</v>
      </c>
      <c r="C8" s="10">
        <v>1.1213660299999999</v>
      </c>
      <c r="D8" s="10">
        <v>36.778441600000001</v>
      </c>
      <c r="E8" s="10">
        <v>3.5527194600000001</v>
      </c>
    </row>
    <row r="9" spans="1:5" x14ac:dyDescent="0.2">
      <c r="A9" s="1"/>
      <c r="B9" s="1"/>
      <c r="C9" s="1"/>
      <c r="D9" s="1"/>
      <c r="E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FBEF-8808-4448-AC4F-BECAF3EEB7B1}">
  <dimension ref="A1:P27"/>
  <sheetViews>
    <sheetView workbookViewId="0">
      <selection activeCell="P12" sqref="P12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>
        <v>-1E-4</v>
      </c>
      <c r="E2">
        <v>-4.0000000000000003E-5</v>
      </c>
      <c r="F2">
        <v>-8.0000000000000007E-5</v>
      </c>
      <c r="G2">
        <v>-7.4999999999999997E-3</v>
      </c>
      <c r="H2">
        <v>-6.6E-3</v>
      </c>
      <c r="I2">
        <v>-7.4999999999999997E-3</v>
      </c>
      <c r="J2">
        <f>D2/G2*100</f>
        <v>1.3333333333333335</v>
      </c>
      <c r="K2">
        <f>E2/H2*100</f>
        <v>0.60606060606060619</v>
      </c>
      <c r="L2">
        <f>F2/I2*100</f>
        <v>1.0666666666666669</v>
      </c>
      <c r="M2">
        <f>AVERAGE(J2:L2)</f>
        <v>1.0020202020202023</v>
      </c>
      <c r="N2">
        <f>STDEV(J2:L2)</f>
        <v>0.36792088687942454</v>
      </c>
    </row>
    <row r="3" spans="1:16" x14ac:dyDescent="0.2">
      <c r="A3" t="s">
        <v>23</v>
      </c>
      <c r="B3" t="s">
        <v>23</v>
      </c>
      <c r="C3" t="s">
        <v>23</v>
      </c>
      <c r="D3">
        <v>-5.0000000000000001E-4</v>
      </c>
      <c r="E3">
        <v>-2.9999999999999997E-4</v>
      </c>
      <c r="F3">
        <v>-2.0000000000000001E-4</v>
      </c>
      <c r="G3" s="3">
        <v>-7.7000000000000002E-3</v>
      </c>
      <c r="H3" s="3">
        <v>-7.6E-3</v>
      </c>
      <c r="I3">
        <v>-8.0000000000000002E-3</v>
      </c>
      <c r="J3">
        <f t="shared" ref="J3:L13" si="0">D3/G3*100</f>
        <v>6.4935064935064926</v>
      </c>
      <c r="K3">
        <f t="shared" si="0"/>
        <v>3.9473684210526314</v>
      </c>
      <c r="L3">
        <f t="shared" si="0"/>
        <v>2.5</v>
      </c>
      <c r="M3">
        <f t="shared" ref="M3:M17" si="1">AVERAGE(J3:L3)</f>
        <v>4.3136249715197081</v>
      </c>
      <c r="N3">
        <f t="shared" ref="N3:N18" si="2">STDEV(J3:L3)</f>
        <v>2.021789164079594</v>
      </c>
    </row>
    <row r="4" spans="1:16" x14ac:dyDescent="0.2">
      <c r="A4" t="s">
        <v>24</v>
      </c>
      <c r="B4" t="s">
        <v>25</v>
      </c>
      <c r="C4" t="s">
        <v>25</v>
      </c>
      <c r="D4">
        <v>-6.0000000000000002E-5</v>
      </c>
      <c r="E4">
        <v>-4.0000000000000003E-5</v>
      </c>
      <c r="F4">
        <v>-6.0000000000000002E-5</v>
      </c>
      <c r="G4">
        <v>-8.3999999999999995E-3</v>
      </c>
      <c r="H4">
        <v>-7.0000000000000001E-3</v>
      </c>
      <c r="I4">
        <v>-8.2000000000000007E-3</v>
      </c>
      <c r="J4">
        <f t="shared" si="0"/>
        <v>0.7142857142857143</v>
      </c>
      <c r="K4">
        <f t="shared" si="0"/>
        <v>0.5714285714285714</v>
      </c>
      <c r="L4">
        <f t="shared" si="0"/>
        <v>0.73170731707317072</v>
      </c>
      <c r="M4">
        <f t="shared" si="1"/>
        <v>0.67247386759581873</v>
      </c>
      <c r="N4">
        <f t="shared" si="2"/>
        <v>8.794027501131807E-2</v>
      </c>
    </row>
    <row r="5" spans="1:16" x14ac:dyDescent="0.2">
      <c r="A5" t="s">
        <v>26</v>
      </c>
      <c r="B5" t="s">
        <v>25</v>
      </c>
      <c r="C5" t="s">
        <v>25</v>
      </c>
      <c r="D5">
        <v>-4.0000000000000003E-5</v>
      </c>
      <c r="E5">
        <v>-1E-4</v>
      </c>
      <c r="F5">
        <v>-6.9999999999999994E-5</v>
      </c>
      <c r="G5">
        <v>-7.4000000000000003E-3</v>
      </c>
      <c r="H5">
        <v>-7.6E-3</v>
      </c>
      <c r="I5">
        <v>-7.1999999999999998E-3</v>
      </c>
      <c r="J5">
        <f t="shared" si="0"/>
        <v>0.54054054054054057</v>
      </c>
      <c r="K5">
        <f t="shared" si="0"/>
        <v>1.3157894736842106</v>
      </c>
      <c r="L5">
        <f t="shared" si="0"/>
        <v>0.97222222222222221</v>
      </c>
      <c r="M5">
        <f t="shared" si="1"/>
        <v>0.94285074548232439</v>
      </c>
      <c r="N5">
        <f t="shared" si="2"/>
        <v>0.38845815710255305</v>
      </c>
    </row>
    <row r="6" spans="1:16" x14ac:dyDescent="0.2">
      <c r="A6" t="s">
        <v>27</v>
      </c>
      <c r="B6" t="s">
        <v>25</v>
      </c>
      <c r="C6" t="s">
        <v>25</v>
      </c>
      <c r="D6">
        <v>-2.0000000000000001E-4</v>
      </c>
      <c r="E6">
        <v>-1E-4</v>
      </c>
      <c r="F6">
        <v>-8.0000000000000007E-5</v>
      </c>
      <c r="G6">
        <v>-8.5000000000000006E-3</v>
      </c>
      <c r="H6">
        <v>-8.0000000000000002E-3</v>
      </c>
      <c r="I6">
        <v>-8.6E-3</v>
      </c>
      <c r="J6">
        <f t="shared" si="0"/>
        <v>2.3529411764705883</v>
      </c>
      <c r="K6">
        <f t="shared" si="0"/>
        <v>1.25</v>
      </c>
      <c r="L6">
        <f t="shared" si="0"/>
        <v>0.93023255813953509</v>
      </c>
      <c r="M6">
        <f t="shared" si="1"/>
        <v>1.5110579115367078</v>
      </c>
      <c r="N6">
        <f t="shared" si="2"/>
        <v>0.74641702690271872</v>
      </c>
    </row>
    <row r="7" spans="1:16" x14ac:dyDescent="0.2">
      <c r="A7" t="s">
        <v>28</v>
      </c>
      <c r="B7" t="s">
        <v>25</v>
      </c>
      <c r="C7" t="s">
        <v>25</v>
      </c>
      <c r="D7">
        <v>-2.9999999999999997E-4</v>
      </c>
      <c r="E7">
        <v>-2.0000000000000001E-4</v>
      </c>
      <c r="F7">
        <v>-2.0000000000000001E-4</v>
      </c>
      <c r="G7">
        <v>-7.9000000000000008E-3</v>
      </c>
      <c r="H7">
        <v>-7.3000000000000001E-3</v>
      </c>
      <c r="I7">
        <v>-7.3000000000000001E-3</v>
      </c>
      <c r="J7">
        <f t="shared" si="0"/>
        <v>3.7974683544303791</v>
      </c>
      <c r="K7">
        <f t="shared" si="0"/>
        <v>2.7397260273972606</v>
      </c>
      <c r="L7">
        <f t="shared" si="0"/>
        <v>2.7397260273972606</v>
      </c>
      <c r="M7">
        <f t="shared" si="1"/>
        <v>3.0923068030749667</v>
      </c>
      <c r="N7">
        <f t="shared" si="2"/>
        <v>0.61068781724583321</v>
      </c>
    </row>
    <row r="8" spans="1:16" x14ac:dyDescent="0.2">
      <c r="A8" t="s">
        <v>29</v>
      </c>
      <c r="B8" t="s">
        <v>25</v>
      </c>
      <c r="C8" t="s">
        <v>25</v>
      </c>
      <c r="D8">
        <v>-8.0000000000000004E-4</v>
      </c>
      <c r="E8">
        <v>-8.0000000000000004E-4</v>
      </c>
      <c r="F8" s="3">
        <v>-1.1000000000000001E-3</v>
      </c>
      <c r="G8">
        <v>-8.0000000000000002E-3</v>
      </c>
      <c r="H8">
        <v>-8.3000000000000001E-3</v>
      </c>
      <c r="I8">
        <v>-8.3000000000000001E-3</v>
      </c>
      <c r="J8">
        <f t="shared" si="0"/>
        <v>10</v>
      </c>
      <c r="K8">
        <f t="shared" si="0"/>
        <v>9.6385542168674707</v>
      </c>
      <c r="L8">
        <f t="shared" si="0"/>
        <v>13.253012048192772</v>
      </c>
      <c r="M8">
        <f t="shared" si="1"/>
        <v>10.963855421686747</v>
      </c>
      <c r="N8">
        <f t="shared" si="2"/>
        <v>1.9906881496214828</v>
      </c>
    </row>
    <row r="9" spans="1:16" x14ac:dyDescent="0.2">
      <c r="A9" t="s">
        <v>24</v>
      </c>
      <c r="B9" t="s">
        <v>21</v>
      </c>
      <c r="C9" t="s">
        <v>21</v>
      </c>
      <c r="D9">
        <v>-1E-4</v>
      </c>
      <c r="E9">
        <v>-1E-4</v>
      </c>
      <c r="F9">
        <v>-1E-4</v>
      </c>
      <c r="G9">
        <v>-7.7000000000000002E-3</v>
      </c>
      <c r="H9">
        <v>-7.7000000000000002E-3</v>
      </c>
      <c r="I9">
        <v>-7.1000000000000004E-3</v>
      </c>
      <c r="J9">
        <f t="shared" si="0"/>
        <v>1.2987012987012987</v>
      </c>
      <c r="K9">
        <f t="shared" si="0"/>
        <v>1.2987012987012987</v>
      </c>
      <c r="L9">
        <f t="shared" si="0"/>
        <v>1.4084507042253522</v>
      </c>
      <c r="M9">
        <f t="shared" si="1"/>
        <v>1.3352844338759831</v>
      </c>
      <c r="N9">
        <f t="shared" si="2"/>
        <v>6.3363848822713717E-2</v>
      </c>
    </row>
    <row r="10" spans="1:16" x14ac:dyDescent="0.2">
      <c r="A10" t="s">
        <v>26</v>
      </c>
      <c r="B10" t="s">
        <v>21</v>
      </c>
      <c r="C10" t="s">
        <v>21</v>
      </c>
      <c r="D10">
        <v>-1E-4</v>
      </c>
      <c r="E10">
        <v>-2.0000000000000001E-4</v>
      </c>
      <c r="F10">
        <v>-1E-4</v>
      </c>
      <c r="G10">
        <v>-7.7000000000000002E-3</v>
      </c>
      <c r="H10">
        <v>-7.3000000000000001E-3</v>
      </c>
      <c r="I10">
        <v>-7.6E-3</v>
      </c>
      <c r="J10">
        <f t="shared" si="0"/>
        <v>1.2987012987012987</v>
      </c>
      <c r="K10">
        <f t="shared" si="0"/>
        <v>2.7397260273972606</v>
      </c>
      <c r="L10">
        <f t="shared" si="0"/>
        <v>1.3157894736842106</v>
      </c>
      <c r="M10">
        <f t="shared" si="1"/>
        <v>1.7847389332609234</v>
      </c>
      <c r="N10">
        <f t="shared" si="2"/>
        <v>0.82708721662608586</v>
      </c>
    </row>
    <row r="11" spans="1:16" x14ac:dyDescent="0.2">
      <c r="A11" t="s">
        <v>27</v>
      </c>
      <c r="B11" t="s">
        <v>21</v>
      </c>
      <c r="C11" t="s">
        <v>21</v>
      </c>
      <c r="D11">
        <v>-5.0000000000000001E-4</v>
      </c>
      <c r="E11">
        <v>-2.0000000000000001E-4</v>
      </c>
      <c r="F11">
        <v>-2.9999999999999997E-4</v>
      </c>
      <c r="G11">
        <v>-8.3000000000000001E-3</v>
      </c>
      <c r="H11">
        <v>-7.9000000000000008E-3</v>
      </c>
      <c r="I11">
        <v>-8.2000000000000007E-3</v>
      </c>
      <c r="J11">
        <f t="shared" si="0"/>
        <v>6.024096385542169</v>
      </c>
      <c r="K11">
        <f t="shared" si="0"/>
        <v>2.5316455696202533</v>
      </c>
      <c r="L11">
        <f t="shared" si="0"/>
        <v>3.6585365853658529</v>
      </c>
      <c r="M11">
        <f t="shared" si="1"/>
        <v>4.0714261801760916</v>
      </c>
      <c r="N11">
        <f t="shared" si="2"/>
        <v>1.7824594072615896</v>
      </c>
    </row>
    <row r="12" spans="1:16" x14ac:dyDescent="0.2">
      <c r="A12" t="s">
        <v>28</v>
      </c>
      <c r="B12" t="s">
        <v>21</v>
      </c>
      <c r="C12" t="s">
        <v>21</v>
      </c>
      <c r="D12">
        <v>-5.9999999999999995E-4</v>
      </c>
      <c r="E12">
        <v>-5.0000000000000001E-4</v>
      </c>
      <c r="F12">
        <v>-4.0000000000000002E-4</v>
      </c>
      <c r="G12">
        <v>-7.4000000000000003E-3</v>
      </c>
      <c r="H12">
        <v>-7.7000000000000002E-3</v>
      </c>
      <c r="I12">
        <v>-7.6E-3</v>
      </c>
      <c r="J12">
        <f t="shared" si="0"/>
        <v>8.108108108108107</v>
      </c>
      <c r="K12">
        <f t="shared" si="0"/>
        <v>6.4935064935064926</v>
      </c>
      <c r="L12">
        <f t="shared" si="0"/>
        <v>5.2631578947368425</v>
      </c>
      <c r="M12">
        <f t="shared" si="1"/>
        <v>6.6215908321171471</v>
      </c>
      <c r="N12">
        <f t="shared" si="2"/>
        <v>1.4267934775181366</v>
      </c>
      <c r="P12" t="s">
        <v>78</v>
      </c>
    </row>
    <row r="13" spans="1:16" x14ac:dyDescent="0.2">
      <c r="A13" t="s">
        <v>29</v>
      </c>
      <c r="B13" t="s">
        <v>21</v>
      </c>
      <c r="C13" t="s">
        <v>21</v>
      </c>
      <c r="D13">
        <v>-1.6999999999999999E-3</v>
      </c>
      <c r="E13">
        <v>-1.6000000000000001E-3</v>
      </c>
      <c r="F13">
        <v>-1.4E-3</v>
      </c>
      <c r="G13">
        <v>-7.7999999999999996E-3</v>
      </c>
      <c r="H13">
        <v>-8.5000000000000006E-3</v>
      </c>
      <c r="I13">
        <v>-8.5000000000000006E-3</v>
      </c>
      <c r="J13">
        <f t="shared" si="0"/>
        <v>21.794871794871796</v>
      </c>
      <c r="K13">
        <f>E13/H13*100</f>
        <v>18.823529411764707</v>
      </c>
      <c r="L13">
        <f>F13/I13*100</f>
        <v>16.470588235294116</v>
      </c>
      <c r="M13">
        <f t="shared" si="1"/>
        <v>19.029663147310206</v>
      </c>
      <c r="N13">
        <f t="shared" si="2"/>
        <v>2.6681205357694457</v>
      </c>
    </row>
    <row r="14" spans="1:16" x14ac:dyDescent="0.2">
      <c r="A14" t="s">
        <v>24</v>
      </c>
      <c r="B14" t="s">
        <v>22</v>
      </c>
      <c r="C14" t="s">
        <v>22</v>
      </c>
      <c r="J14">
        <f>J3+J4</f>
        <v>7.207792207792207</v>
      </c>
      <c r="K14">
        <f t="shared" ref="K14:L14" si="3">K3+K4</f>
        <v>4.518796992481203</v>
      </c>
      <c r="L14">
        <f t="shared" si="3"/>
        <v>3.2317073170731705</v>
      </c>
      <c r="M14">
        <f t="shared" si="1"/>
        <v>4.9860988391155265</v>
      </c>
      <c r="N14">
        <f t="shared" si="2"/>
        <v>2.0288151779923065</v>
      </c>
      <c r="P14">
        <f>TTEST(J14:L14,J9:L9,2,3)</f>
        <v>8.9213800991233536E-2</v>
      </c>
    </row>
    <row r="15" spans="1:16" x14ac:dyDescent="0.2">
      <c r="A15" t="s">
        <v>26</v>
      </c>
      <c r="B15" t="s">
        <v>22</v>
      </c>
      <c r="C15" t="s">
        <v>22</v>
      </c>
      <c r="J15">
        <f>J3+J5</f>
        <v>7.0340470340470329</v>
      </c>
      <c r="K15">
        <f t="shared" ref="K15:L15" si="4">K3+K5</f>
        <v>5.2631578947368425</v>
      </c>
      <c r="L15">
        <f t="shared" si="4"/>
        <v>3.4722222222222223</v>
      </c>
      <c r="M15">
        <f t="shared" si="1"/>
        <v>5.2564757170020329</v>
      </c>
      <c r="N15">
        <f t="shared" si="2"/>
        <v>1.7809218079851701</v>
      </c>
      <c r="P15">
        <f>TTEST(J15:L15,J10:L10,2,3)</f>
        <v>5.9390621089881884E-2</v>
      </c>
    </row>
    <row r="16" spans="1:16" x14ac:dyDescent="0.2">
      <c r="A16" t="s">
        <v>27</v>
      </c>
      <c r="B16" t="s">
        <v>22</v>
      </c>
      <c r="C16" t="s">
        <v>22</v>
      </c>
      <c r="J16">
        <f>J3+J6</f>
        <v>8.8464476699770813</v>
      </c>
      <c r="K16">
        <f t="shared" ref="K16:L16" si="5">K3+K6</f>
        <v>5.1973684210526319</v>
      </c>
      <c r="L16">
        <f t="shared" si="5"/>
        <v>3.4302325581395352</v>
      </c>
      <c r="M16">
        <f t="shared" si="1"/>
        <v>5.8246828830564157</v>
      </c>
      <c r="N16">
        <f t="shared" si="2"/>
        <v>2.7620624739682631</v>
      </c>
      <c r="P16">
        <f>TTEST(J16:L16,J11:L11,2,3)</f>
        <v>0.41605044037618449</v>
      </c>
    </row>
    <row r="17" spans="1:16" x14ac:dyDescent="0.2">
      <c r="A17" t="s">
        <v>28</v>
      </c>
      <c r="B17" t="s">
        <v>22</v>
      </c>
      <c r="C17" t="s">
        <v>22</v>
      </c>
      <c r="J17">
        <f>J3+J7</f>
        <v>10.290974847936871</v>
      </c>
      <c r="K17">
        <f t="shared" ref="K17:L17" si="6">K3+K7</f>
        <v>6.6870944484498924</v>
      </c>
      <c r="L17">
        <f t="shared" si="6"/>
        <v>5.2397260273972606</v>
      </c>
      <c r="M17">
        <f t="shared" si="1"/>
        <v>7.4059317745946744</v>
      </c>
      <c r="N17">
        <f t="shared" si="2"/>
        <v>2.6012158672138193</v>
      </c>
      <c r="P17">
        <f>TTEST(J17:L17,J12:L12,2,3)</f>
        <v>0.67718747159671289</v>
      </c>
    </row>
    <row r="18" spans="1:16" x14ac:dyDescent="0.2">
      <c r="A18" t="s">
        <v>29</v>
      </c>
      <c r="B18" t="s">
        <v>22</v>
      </c>
      <c r="C18" t="s">
        <v>22</v>
      </c>
      <c r="J18">
        <f>J3+J8</f>
        <v>16.493506493506494</v>
      </c>
      <c r="K18">
        <f t="shared" ref="K18:L18" si="7">K3+K8</f>
        <v>13.585922637920103</v>
      </c>
      <c r="L18">
        <f t="shared" si="7"/>
        <v>15.753012048192772</v>
      </c>
      <c r="M18">
        <f>AVERAGE(J18:L18)</f>
        <v>15.277480393206455</v>
      </c>
      <c r="N18">
        <f t="shared" si="2"/>
        <v>1.5109959415852763</v>
      </c>
      <c r="P18">
        <f>_xlfn.T.TEST(J18:L18,J13:L13,2,3)</f>
        <v>0.11956168316172432</v>
      </c>
    </row>
    <row r="22" spans="1:16" x14ac:dyDescent="0.2">
      <c r="A22" t="s">
        <v>46</v>
      </c>
    </row>
    <row r="24" spans="1:16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</row>
    <row r="25" spans="1:16" x14ac:dyDescent="0.2">
      <c r="A25">
        <v>16.493506493506494</v>
      </c>
      <c r="B25">
        <v>21.794871794871796</v>
      </c>
      <c r="C25">
        <f>B25-A25</f>
        <v>5.3013653013653013</v>
      </c>
      <c r="D25">
        <f>AVERAGE(C25:C27)</f>
        <v>3.7521827541037496</v>
      </c>
      <c r="E25">
        <f>STDEV(C25:C27)</f>
        <v>2.6282397245739397</v>
      </c>
      <c r="G25" s="3"/>
      <c r="H25" s="3"/>
    </row>
    <row r="26" spans="1:16" x14ac:dyDescent="0.2">
      <c r="A26">
        <v>13.585922637920103</v>
      </c>
      <c r="B26">
        <v>18.823529411764707</v>
      </c>
      <c r="C26">
        <f>B26-A26</f>
        <v>5.2376067738446039</v>
      </c>
    </row>
    <row r="27" spans="1:16" x14ac:dyDescent="0.2">
      <c r="A27">
        <v>15.753012048192772</v>
      </c>
      <c r="B27">
        <v>16.470588235294116</v>
      </c>
      <c r="C27">
        <f>B27-A27</f>
        <v>0.71757618710134352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22D0-4660-D149-A9E4-AC00FCE092A8}">
  <dimension ref="A1:P27"/>
  <sheetViews>
    <sheetView workbookViewId="0">
      <selection activeCell="P12" sqref="P12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>
        <v>-1E-4</v>
      </c>
      <c r="E2">
        <v>-4.0000000000000003E-5</v>
      </c>
      <c r="F2">
        <v>-8.0000000000000007E-5</v>
      </c>
      <c r="G2">
        <v>-7.4999999999999997E-3</v>
      </c>
      <c r="H2">
        <v>-6.6E-3</v>
      </c>
      <c r="I2">
        <v>-7.4999999999999997E-3</v>
      </c>
      <c r="J2">
        <f>D2/G2*100</f>
        <v>1.3333333333333335</v>
      </c>
      <c r="K2">
        <f>E2/H2*100</f>
        <v>0.60606060606060619</v>
      </c>
      <c r="L2">
        <f>F2/I2*100</f>
        <v>1.0666666666666669</v>
      </c>
      <c r="M2">
        <f>AVERAGE(J2:L2)</f>
        <v>1.0020202020202023</v>
      </c>
      <c r="N2">
        <f>STDEV(J2:L2)</f>
        <v>0.36792088687942454</v>
      </c>
    </row>
    <row r="3" spans="1:16" x14ac:dyDescent="0.2">
      <c r="A3" t="s">
        <v>23</v>
      </c>
      <c r="B3" t="s">
        <v>23</v>
      </c>
      <c r="C3" t="s">
        <v>23</v>
      </c>
      <c r="D3">
        <v>-5.0000000000000001E-4</v>
      </c>
      <c r="E3">
        <v>-2.9999999999999997E-4</v>
      </c>
      <c r="F3">
        <v>-2.0000000000000001E-4</v>
      </c>
      <c r="G3">
        <v>-7.7000000000000002E-3</v>
      </c>
      <c r="H3">
        <v>-7.6E-3</v>
      </c>
      <c r="I3">
        <v>-8.0000000000000002E-3</v>
      </c>
      <c r="J3">
        <f t="shared" ref="J3:L13" si="0">D3/G3*100</f>
        <v>6.4935064935064926</v>
      </c>
      <c r="K3">
        <f t="shared" si="0"/>
        <v>3.9473684210526314</v>
      </c>
      <c r="L3">
        <f t="shared" si="0"/>
        <v>2.5</v>
      </c>
      <c r="M3">
        <f t="shared" ref="M3:M18" si="1">AVERAGE(J3:L3)</f>
        <v>4.3136249715197081</v>
      </c>
      <c r="N3">
        <f t="shared" ref="N3:N18" si="2">STDEV(J3:L3)</f>
        <v>2.021789164079594</v>
      </c>
    </row>
    <row r="4" spans="1:16" x14ac:dyDescent="0.2">
      <c r="A4" t="s">
        <v>15</v>
      </c>
      <c r="B4" t="s">
        <v>16</v>
      </c>
      <c r="C4" t="s">
        <v>16</v>
      </c>
      <c r="D4">
        <v>-1.0000000000000001E-5</v>
      </c>
      <c r="E4">
        <v>-8.0000000000000007E-5</v>
      </c>
      <c r="F4">
        <v>-6.0000000000000002E-5</v>
      </c>
      <c r="G4">
        <v>-8.3000000000000001E-3</v>
      </c>
      <c r="H4">
        <v>-8.3999999999999995E-3</v>
      </c>
      <c r="I4">
        <v>-8.3000000000000001E-3</v>
      </c>
      <c r="J4">
        <f t="shared" si="0"/>
        <v>0.12048192771084339</v>
      </c>
      <c r="K4">
        <f t="shared" si="0"/>
        <v>0.95238095238095244</v>
      </c>
      <c r="L4">
        <f t="shared" si="0"/>
        <v>0.72289156626506024</v>
      </c>
      <c r="M4">
        <f t="shared" si="1"/>
        <v>0.59858481545228537</v>
      </c>
      <c r="N4">
        <f t="shared" si="2"/>
        <v>0.42965465554907201</v>
      </c>
    </row>
    <row r="5" spans="1:16" x14ac:dyDescent="0.2">
      <c r="A5" t="s">
        <v>17</v>
      </c>
      <c r="B5" t="s">
        <v>16</v>
      </c>
      <c r="C5" t="s">
        <v>16</v>
      </c>
      <c r="D5">
        <v>-4.0000000000000003E-5</v>
      </c>
      <c r="E5">
        <v>-5.0000000000000002E-5</v>
      </c>
      <c r="F5">
        <v>-1E-4</v>
      </c>
      <c r="G5">
        <v>-7.9000000000000008E-3</v>
      </c>
      <c r="H5">
        <v>-8.3000000000000001E-3</v>
      </c>
      <c r="I5">
        <v>-7.9000000000000008E-3</v>
      </c>
      <c r="J5">
        <f t="shared" si="0"/>
        <v>0.50632911392405067</v>
      </c>
      <c r="K5">
        <f t="shared" si="0"/>
        <v>0.60240963855421692</v>
      </c>
      <c r="L5">
        <f t="shared" si="0"/>
        <v>1.2658227848101267</v>
      </c>
      <c r="M5">
        <f t="shared" si="1"/>
        <v>0.79152051242946475</v>
      </c>
      <c r="N5">
        <f t="shared" si="2"/>
        <v>0.41355755463102928</v>
      </c>
    </row>
    <row r="6" spans="1:16" x14ac:dyDescent="0.2">
      <c r="A6" t="s">
        <v>18</v>
      </c>
      <c r="B6" t="s">
        <v>16</v>
      </c>
      <c r="C6" t="s">
        <v>16</v>
      </c>
      <c r="D6">
        <v>-2.9999999999999997E-4</v>
      </c>
      <c r="E6">
        <v>-3.0000000000000001E-5</v>
      </c>
      <c r="F6">
        <v>-1E-4</v>
      </c>
      <c r="G6">
        <v>-8.0000000000000002E-3</v>
      </c>
      <c r="H6">
        <v>-8.3999999999999995E-3</v>
      </c>
      <c r="I6">
        <v>-8.2000000000000007E-3</v>
      </c>
      <c r="J6">
        <f t="shared" si="0"/>
        <v>3.75</v>
      </c>
      <c r="K6">
        <f t="shared" si="0"/>
        <v>0.35714285714285715</v>
      </c>
      <c r="L6">
        <f t="shared" si="0"/>
        <v>1.2195121951219512</v>
      </c>
      <c r="M6">
        <f t="shared" si="1"/>
        <v>1.7755516840882695</v>
      </c>
      <c r="N6">
        <f t="shared" si="2"/>
        <v>1.7634496967383637</v>
      </c>
    </row>
    <row r="7" spans="1:16" x14ac:dyDescent="0.2">
      <c r="A7" t="s">
        <v>19</v>
      </c>
      <c r="B7" t="s">
        <v>16</v>
      </c>
      <c r="C7" t="s">
        <v>16</v>
      </c>
      <c r="D7">
        <v>-1E-4</v>
      </c>
      <c r="E7">
        <v>-1E-4</v>
      </c>
      <c r="F7">
        <v>-1E-4</v>
      </c>
      <c r="G7">
        <v>-7.7000000000000002E-3</v>
      </c>
      <c r="H7">
        <v>-8.2000000000000007E-3</v>
      </c>
      <c r="I7">
        <v>-8.0999999999999996E-3</v>
      </c>
      <c r="J7">
        <f t="shared" si="0"/>
        <v>1.2987012987012987</v>
      </c>
      <c r="K7">
        <f t="shared" si="0"/>
        <v>1.2195121951219512</v>
      </c>
      <c r="L7">
        <f t="shared" si="0"/>
        <v>1.2345679012345681</v>
      </c>
      <c r="M7">
        <f t="shared" si="1"/>
        <v>1.2509271316859394</v>
      </c>
      <c r="N7">
        <f t="shared" si="2"/>
        <v>4.2052905335374403E-2</v>
      </c>
    </row>
    <row r="8" spans="1:16" x14ac:dyDescent="0.2">
      <c r="A8" t="s">
        <v>20</v>
      </c>
      <c r="B8" t="s">
        <v>16</v>
      </c>
      <c r="C8" t="s">
        <v>16</v>
      </c>
      <c r="D8">
        <v>-5.9999999999999995E-4</v>
      </c>
      <c r="E8">
        <v>-5.0000000000000001E-4</v>
      </c>
      <c r="F8">
        <v>-5.0000000000000001E-4</v>
      </c>
      <c r="G8">
        <v>-7.4999999999999997E-3</v>
      </c>
      <c r="H8">
        <v>-6.6E-3</v>
      </c>
      <c r="I8">
        <v>-7.9000000000000008E-3</v>
      </c>
      <c r="J8">
        <f t="shared" si="0"/>
        <v>8</v>
      </c>
      <c r="K8">
        <f t="shared" si="0"/>
        <v>7.5757575757575761</v>
      </c>
      <c r="L8">
        <f t="shared" si="0"/>
        <v>6.329113924050632</v>
      </c>
      <c r="M8">
        <f t="shared" si="1"/>
        <v>7.301623833269403</v>
      </c>
      <c r="N8">
        <f t="shared" si="2"/>
        <v>0.86852003504714759</v>
      </c>
    </row>
    <row r="9" spans="1:16" x14ac:dyDescent="0.2">
      <c r="A9" t="s">
        <v>15</v>
      </c>
      <c r="B9" t="s">
        <v>21</v>
      </c>
      <c r="C9" t="s">
        <v>21</v>
      </c>
      <c r="D9">
        <v>-2.0000000000000001E-4</v>
      </c>
      <c r="E9">
        <v>-2.9999999999999997E-4</v>
      </c>
      <c r="F9">
        <v>-2.9999999999999997E-4</v>
      </c>
      <c r="G9">
        <v>-8.3000000000000001E-3</v>
      </c>
      <c r="H9">
        <v>-8.3999999999999995E-3</v>
      </c>
      <c r="I9">
        <v>-8.5000000000000006E-3</v>
      </c>
      <c r="J9">
        <f t="shared" si="0"/>
        <v>2.4096385542168677</v>
      </c>
      <c r="K9">
        <f t="shared" si="0"/>
        <v>3.5714285714285712</v>
      </c>
      <c r="L9">
        <f t="shared" si="0"/>
        <v>3.5294117647058818</v>
      </c>
      <c r="M9">
        <f t="shared" si="1"/>
        <v>3.1701596301171069</v>
      </c>
      <c r="N9">
        <f t="shared" si="2"/>
        <v>0.65896554020535558</v>
      </c>
    </row>
    <row r="10" spans="1:16" x14ac:dyDescent="0.2">
      <c r="A10" t="s">
        <v>17</v>
      </c>
      <c r="B10" t="s">
        <v>21</v>
      </c>
      <c r="C10" t="s">
        <v>21</v>
      </c>
      <c r="D10">
        <v>-2.9999999999999997E-4</v>
      </c>
      <c r="E10">
        <v>-8.0000000000000004E-4</v>
      </c>
      <c r="F10">
        <v>-2.0000000000000001E-4</v>
      </c>
      <c r="G10">
        <v>-8.3000000000000001E-3</v>
      </c>
      <c r="H10">
        <v>-8.6999999999999994E-3</v>
      </c>
      <c r="I10">
        <v>-8.0999999999999996E-3</v>
      </c>
      <c r="J10">
        <f t="shared" si="0"/>
        <v>3.6144578313253009</v>
      </c>
      <c r="K10">
        <f t="shared" si="0"/>
        <v>9.1954022988505759</v>
      </c>
      <c r="L10">
        <f t="shared" si="0"/>
        <v>2.4691358024691361</v>
      </c>
      <c r="M10">
        <f t="shared" si="1"/>
        <v>5.0929986442150046</v>
      </c>
      <c r="N10">
        <f t="shared" si="2"/>
        <v>3.5986424449535508</v>
      </c>
    </row>
    <row r="11" spans="1:16" x14ac:dyDescent="0.2">
      <c r="A11" t="s">
        <v>18</v>
      </c>
      <c r="B11" t="s">
        <v>21</v>
      </c>
      <c r="C11" t="s">
        <v>21</v>
      </c>
      <c r="D11">
        <v>-5.9999999999999995E-4</v>
      </c>
      <c r="E11">
        <v>-2.9999999999999997E-4</v>
      </c>
      <c r="F11">
        <v>-4.0000000000000002E-4</v>
      </c>
      <c r="G11">
        <v>-8.5000000000000006E-3</v>
      </c>
      <c r="H11">
        <v>-8.3999999999999995E-3</v>
      </c>
      <c r="I11">
        <v>-8.3000000000000001E-3</v>
      </c>
      <c r="J11">
        <f t="shared" si="0"/>
        <v>7.0588235294117636</v>
      </c>
      <c r="K11">
        <f t="shared" si="0"/>
        <v>3.5714285714285712</v>
      </c>
      <c r="L11">
        <f t="shared" si="0"/>
        <v>4.8192771084337354</v>
      </c>
      <c r="M11">
        <f t="shared" si="1"/>
        <v>5.1498430697580231</v>
      </c>
      <c r="N11">
        <f t="shared" si="2"/>
        <v>1.7670416773045696</v>
      </c>
    </row>
    <row r="12" spans="1:16" x14ac:dyDescent="0.2">
      <c r="A12" t="s">
        <v>19</v>
      </c>
      <c r="B12" t="s">
        <v>21</v>
      </c>
      <c r="C12" t="s">
        <v>21</v>
      </c>
      <c r="D12">
        <v>-8.0000000000000004E-4</v>
      </c>
      <c r="E12">
        <v>-2.9999999999999997E-4</v>
      </c>
      <c r="F12">
        <v>-5.0000000000000001E-4</v>
      </c>
      <c r="G12">
        <v>-8.2000000000000007E-3</v>
      </c>
      <c r="H12">
        <v>-8.2000000000000007E-3</v>
      </c>
      <c r="I12">
        <v>-8.5000000000000006E-3</v>
      </c>
      <c r="J12">
        <f t="shared" si="0"/>
        <v>9.7560975609756095</v>
      </c>
      <c r="K12">
        <f t="shared" si="0"/>
        <v>3.6585365853658529</v>
      </c>
      <c r="L12">
        <f t="shared" si="0"/>
        <v>5.8823529411764701</v>
      </c>
      <c r="M12">
        <f t="shared" si="1"/>
        <v>6.4323290291726449</v>
      </c>
      <c r="N12">
        <f t="shared" si="2"/>
        <v>3.0857604793381852</v>
      </c>
      <c r="P12" t="s">
        <v>78</v>
      </c>
    </row>
    <row r="13" spans="1:16" x14ac:dyDescent="0.2">
      <c r="A13" t="s">
        <v>20</v>
      </c>
      <c r="B13" t="s">
        <v>21</v>
      </c>
      <c r="C13" t="s">
        <v>21</v>
      </c>
      <c r="D13">
        <v>-1.1000000000000001E-3</v>
      </c>
      <c r="E13">
        <v>-1.1999999999999999E-3</v>
      </c>
      <c r="F13">
        <v>-1.1000000000000001E-3</v>
      </c>
      <c r="G13">
        <v>-8.3999999999999995E-3</v>
      </c>
      <c r="H13">
        <v>-8.3999999999999995E-3</v>
      </c>
      <c r="I13">
        <v>-8.0999999999999996E-3</v>
      </c>
      <c r="J13">
        <f>D13/G13*100</f>
        <v>13.095238095238097</v>
      </c>
      <c r="K13">
        <f t="shared" si="0"/>
        <v>14.285714285714285</v>
      </c>
      <c r="L13">
        <f t="shared" si="0"/>
        <v>13.580246913580249</v>
      </c>
      <c r="M13">
        <f>AVERAGE(J13:L13)</f>
        <v>13.653733098177542</v>
      </c>
      <c r="N13">
        <f t="shared" si="2"/>
        <v>0.598630565973435</v>
      </c>
    </row>
    <row r="14" spans="1:16" x14ac:dyDescent="0.2">
      <c r="A14" t="s">
        <v>15</v>
      </c>
      <c r="B14" t="s">
        <v>22</v>
      </c>
      <c r="C14" t="s">
        <v>22</v>
      </c>
      <c r="J14">
        <f>J3+J4</f>
        <v>6.6139884212173357</v>
      </c>
      <c r="K14">
        <f t="shared" ref="K14:L14" si="3">K3+K4</f>
        <v>4.8997493734335835</v>
      </c>
      <c r="L14">
        <f t="shared" si="3"/>
        <v>3.2228915662650603</v>
      </c>
      <c r="M14">
        <f t="shared" si="1"/>
        <v>4.9122097869719932</v>
      </c>
      <c r="N14">
        <f t="shared" si="2"/>
        <v>1.6955827659969795</v>
      </c>
      <c r="P14">
        <f>TTEST(J14:L14,J9:L9,2,3)</f>
        <v>0.20990459838111991</v>
      </c>
    </row>
    <row r="15" spans="1:16" x14ac:dyDescent="0.2">
      <c r="A15" t="s">
        <v>17</v>
      </c>
      <c r="B15" t="s">
        <v>22</v>
      </c>
      <c r="C15" t="s">
        <v>22</v>
      </c>
      <c r="J15">
        <f>J3+J5</f>
        <v>6.9998356074305432</v>
      </c>
      <c r="K15">
        <f t="shared" ref="K15:L15" si="4">K3+K5</f>
        <v>4.5497780596068482</v>
      </c>
      <c r="L15">
        <f t="shared" si="4"/>
        <v>3.7658227848101267</v>
      </c>
      <c r="M15">
        <f t="shared" si="1"/>
        <v>5.1051454839491726</v>
      </c>
      <c r="N15">
        <f t="shared" si="2"/>
        <v>1.687019403040104</v>
      </c>
      <c r="P15">
        <f>TTEST(J15:L15,J10:L10,2,3)</f>
        <v>0.99612620941219321</v>
      </c>
    </row>
    <row r="16" spans="1:16" x14ac:dyDescent="0.2">
      <c r="A16" t="s">
        <v>18</v>
      </c>
      <c r="B16" t="s">
        <v>22</v>
      </c>
      <c r="C16" t="s">
        <v>22</v>
      </c>
      <c r="J16">
        <f>J3+J6</f>
        <v>10.243506493506493</v>
      </c>
      <c r="K16">
        <f t="shared" ref="K16:L16" si="5">K3+K6</f>
        <v>4.3045112781954886</v>
      </c>
      <c r="L16">
        <f t="shared" si="5"/>
        <v>3.7195121951219514</v>
      </c>
      <c r="M16">
        <f t="shared" si="1"/>
        <v>6.0891766556079778</v>
      </c>
      <c r="N16">
        <f t="shared" si="2"/>
        <v>3.6096257816205322</v>
      </c>
      <c r="P16">
        <f>TTEST(J16:L16,J11:L11,2,3)</f>
        <v>0.71354809415161735</v>
      </c>
    </row>
    <row r="17" spans="1:16" x14ac:dyDescent="0.2">
      <c r="A17" t="s">
        <v>19</v>
      </c>
      <c r="B17" t="s">
        <v>22</v>
      </c>
      <c r="C17" t="s">
        <v>22</v>
      </c>
      <c r="J17">
        <f>J3+J7</f>
        <v>7.7922077922077913</v>
      </c>
      <c r="K17">
        <f t="shared" ref="K17:L17" si="6">K3+K7</f>
        <v>5.1668806161745824</v>
      </c>
      <c r="L17">
        <f t="shared" si="6"/>
        <v>3.7345679012345681</v>
      </c>
      <c r="M17">
        <f t="shared" si="1"/>
        <v>5.5645521032056466</v>
      </c>
      <c r="N17">
        <f t="shared" si="2"/>
        <v>2.0578428827056801</v>
      </c>
      <c r="P17">
        <f>TTEST(J17:L17,J12:L12,2,3)</f>
        <v>0.70891983804147085</v>
      </c>
    </row>
    <row r="18" spans="1:16" x14ac:dyDescent="0.2">
      <c r="A18" t="s">
        <v>20</v>
      </c>
      <c r="B18" t="s">
        <v>22</v>
      </c>
      <c r="C18" t="s">
        <v>22</v>
      </c>
      <c r="J18">
        <f>J3+J8</f>
        <v>14.493506493506493</v>
      </c>
      <c r="K18">
        <f t="shared" ref="K18:L18" si="7">K3+K8</f>
        <v>11.523125996810208</v>
      </c>
      <c r="L18">
        <f t="shared" si="7"/>
        <v>8.8291139240506311</v>
      </c>
      <c r="M18">
        <f t="shared" si="1"/>
        <v>11.615248804789111</v>
      </c>
      <c r="N18">
        <f t="shared" si="2"/>
        <v>2.8333197408762576</v>
      </c>
      <c r="P18">
        <f>_xlfn.T.TEST(J18:L18,J13:L13,2,3)</f>
        <v>0.33828291118462966</v>
      </c>
    </row>
    <row r="22" spans="1:16" x14ac:dyDescent="0.2">
      <c r="A22" t="s">
        <v>46</v>
      </c>
    </row>
    <row r="24" spans="1:16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</row>
    <row r="25" spans="1:16" x14ac:dyDescent="0.2">
      <c r="A25">
        <v>14.493506493506493</v>
      </c>
      <c r="B25">
        <v>13.095238095238097</v>
      </c>
      <c r="C25">
        <f>B25-A25</f>
        <v>-1.3982683982683959</v>
      </c>
      <c r="D25">
        <f>AVERAGE(C25:C27)</f>
        <v>2.0384842933884326</v>
      </c>
      <c r="E25">
        <f>STDEV(C25:C27)</f>
        <v>3.137997658428751</v>
      </c>
    </row>
    <row r="26" spans="1:16" x14ac:dyDescent="0.2">
      <c r="A26">
        <v>11.523125996810208</v>
      </c>
      <c r="B26">
        <v>14.285714285714285</v>
      </c>
      <c r="C26">
        <f t="shared" ref="C26:C27" si="8">B26-A26</f>
        <v>2.7625882889040767</v>
      </c>
    </row>
    <row r="27" spans="1:16" x14ac:dyDescent="0.2">
      <c r="A27">
        <v>8.8291139240506311</v>
      </c>
      <c r="B27">
        <v>13.580246913580249</v>
      </c>
      <c r="C27">
        <f t="shared" si="8"/>
        <v>4.7511329895296175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CE23-B4C8-1D41-85E9-B13C5EBBCECC}">
  <dimension ref="A1:P27"/>
  <sheetViews>
    <sheetView workbookViewId="0">
      <selection activeCell="P12" sqref="P12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>
        <v>-2.0000000000000002E-5</v>
      </c>
      <c r="E2">
        <v>-1.0000000000000001E-5</v>
      </c>
      <c r="F2">
        <v>-8.0000000000000007E-5</v>
      </c>
      <c r="G2">
        <v>-7.1000000000000004E-3</v>
      </c>
      <c r="H2">
        <v>-7.4999999999999997E-3</v>
      </c>
      <c r="I2">
        <v>-7.9000000000000008E-3</v>
      </c>
      <c r="J2">
        <f>D2/G2*100</f>
        <v>0.28169014084507044</v>
      </c>
      <c r="K2">
        <f>E2/H2*100</f>
        <v>0.13333333333333336</v>
      </c>
      <c r="L2">
        <f>F2/I2*100</f>
        <v>1.0126582278481013</v>
      </c>
      <c r="M2">
        <f>AVERAGE(J2:L2)</f>
        <v>0.47589390067550169</v>
      </c>
      <c r="N2">
        <f>STDEV(J2:L2)</f>
        <v>0.47073282526031557</v>
      </c>
    </row>
    <row r="3" spans="1:16" x14ac:dyDescent="0.2">
      <c r="A3" t="s">
        <v>45</v>
      </c>
      <c r="B3" t="s">
        <v>45</v>
      </c>
      <c r="C3" t="s">
        <v>45</v>
      </c>
      <c r="D3">
        <v>-4.0000000000000002E-4</v>
      </c>
      <c r="E3">
        <v>-2.9999999999999997E-4</v>
      </c>
      <c r="F3">
        <v>-6.9999999999999999E-4</v>
      </c>
      <c r="G3">
        <v>-8.0000000000000002E-3</v>
      </c>
      <c r="H3">
        <v>-8.0000000000000002E-3</v>
      </c>
      <c r="I3">
        <v>-7.7999999999999996E-3</v>
      </c>
      <c r="J3">
        <f t="shared" ref="J3:L13" si="0">D3/G3*100</f>
        <v>5</v>
      </c>
      <c r="K3">
        <f t="shared" si="0"/>
        <v>3.75</v>
      </c>
      <c r="L3">
        <f t="shared" si="0"/>
        <v>8.9743589743589745</v>
      </c>
      <c r="M3">
        <f t="shared" ref="M3:M13" si="1">AVERAGE(J3:L3)</f>
        <v>5.9081196581196584</v>
      </c>
      <c r="N3">
        <f t="shared" ref="N3:N12" si="2">STDEV(J3:L3)</f>
        <v>2.7280015869384702</v>
      </c>
    </row>
    <row r="4" spans="1:16" x14ac:dyDescent="0.2">
      <c r="A4" t="s">
        <v>24</v>
      </c>
      <c r="B4" t="s">
        <v>25</v>
      </c>
      <c r="C4" t="s">
        <v>25</v>
      </c>
      <c r="D4">
        <v>-3.0000000000000001E-5</v>
      </c>
      <c r="E4">
        <v>-4.0000000000000003E-5</v>
      </c>
      <c r="F4">
        <v>-2.0000000000000001E-4</v>
      </c>
      <c r="G4">
        <v>-7.9000000000000008E-3</v>
      </c>
      <c r="H4">
        <v>-7.9000000000000008E-3</v>
      </c>
      <c r="I4">
        <v>-7.7000000000000002E-3</v>
      </c>
      <c r="J4">
        <f t="shared" si="0"/>
        <v>0.37974683544303794</v>
      </c>
      <c r="K4">
        <f t="shared" si="0"/>
        <v>0.50632911392405067</v>
      </c>
      <c r="L4">
        <f t="shared" si="0"/>
        <v>2.5974025974025974</v>
      </c>
      <c r="M4">
        <f t="shared" si="1"/>
        <v>1.1611595155898955</v>
      </c>
      <c r="N4">
        <f t="shared" si="2"/>
        <v>1.2454322184878215</v>
      </c>
    </row>
    <row r="5" spans="1:16" x14ac:dyDescent="0.2">
      <c r="A5" t="s">
        <v>26</v>
      </c>
      <c r="B5" t="s">
        <v>25</v>
      </c>
      <c r="C5" t="s">
        <v>25</v>
      </c>
      <c r="D5">
        <v>-2.0000000000000001E-4</v>
      </c>
      <c r="E5">
        <v>-2.0000000000000001E-4</v>
      </c>
      <c r="F5">
        <v>-1E-4</v>
      </c>
      <c r="G5">
        <v>-8.2000000000000007E-3</v>
      </c>
      <c r="H5">
        <v>-8.2000000000000007E-3</v>
      </c>
      <c r="I5">
        <v>-8.3000000000000001E-3</v>
      </c>
      <c r="J5">
        <f t="shared" si="0"/>
        <v>2.4390243902439024</v>
      </c>
      <c r="K5">
        <f t="shared" si="0"/>
        <v>2.4390243902439024</v>
      </c>
      <c r="L5">
        <f t="shared" si="0"/>
        <v>1.2048192771084338</v>
      </c>
      <c r="M5">
        <f t="shared" si="1"/>
        <v>2.0276226858654129</v>
      </c>
      <c r="N5">
        <f t="shared" si="2"/>
        <v>0.71256865430397653</v>
      </c>
    </row>
    <row r="6" spans="1:16" x14ac:dyDescent="0.2">
      <c r="A6" t="s">
        <v>27</v>
      </c>
      <c r="B6" t="s">
        <v>25</v>
      </c>
      <c r="C6" t="s">
        <v>25</v>
      </c>
      <c r="D6">
        <v>-1E-4</v>
      </c>
      <c r="E6">
        <v>-1E-4</v>
      </c>
      <c r="F6">
        <v>-1E-4</v>
      </c>
      <c r="G6">
        <v>-8.6E-3</v>
      </c>
      <c r="H6">
        <v>-8.3000000000000001E-3</v>
      </c>
      <c r="I6">
        <v>-8.3000000000000001E-3</v>
      </c>
      <c r="J6">
        <f t="shared" si="0"/>
        <v>1.1627906976744187</v>
      </c>
      <c r="K6">
        <f t="shared" si="0"/>
        <v>1.2048192771084338</v>
      </c>
      <c r="L6">
        <f t="shared" si="0"/>
        <v>1.2048192771084338</v>
      </c>
      <c r="M6">
        <f t="shared" si="1"/>
        <v>1.1908097506304287</v>
      </c>
      <c r="N6">
        <f t="shared" si="2"/>
        <v>2.4265211649886227E-2</v>
      </c>
    </row>
    <row r="7" spans="1:16" x14ac:dyDescent="0.2">
      <c r="A7" t="s">
        <v>28</v>
      </c>
      <c r="B7" t="s">
        <v>25</v>
      </c>
      <c r="C7" t="s">
        <v>25</v>
      </c>
      <c r="D7">
        <v>-2.0000000000000001E-4</v>
      </c>
      <c r="E7">
        <v>-2.9999999999999997E-4</v>
      </c>
      <c r="F7">
        <v>-2.9999999999999997E-4</v>
      </c>
      <c r="G7">
        <v>-8.5000000000000006E-3</v>
      </c>
      <c r="H7">
        <v>-8.3999999999999995E-3</v>
      </c>
      <c r="I7">
        <v>-8.3000000000000001E-3</v>
      </c>
      <c r="J7">
        <f t="shared" si="0"/>
        <v>2.3529411764705883</v>
      </c>
      <c r="K7">
        <f t="shared" si="0"/>
        <v>3.5714285714285712</v>
      </c>
      <c r="L7">
        <f t="shared" si="0"/>
        <v>3.6144578313253009</v>
      </c>
      <c r="M7">
        <f t="shared" si="1"/>
        <v>3.1796091930748198</v>
      </c>
      <c r="N7">
        <f t="shared" si="2"/>
        <v>0.71623870780564136</v>
      </c>
    </row>
    <row r="8" spans="1:16" x14ac:dyDescent="0.2">
      <c r="A8" t="s">
        <v>29</v>
      </c>
      <c r="B8" t="s">
        <v>25</v>
      </c>
      <c r="C8" t="s">
        <v>25</v>
      </c>
      <c r="D8">
        <v>-2.5000000000000001E-3</v>
      </c>
      <c r="E8">
        <v>-3.5000000000000001E-3</v>
      </c>
      <c r="F8">
        <v>-3.3E-3</v>
      </c>
      <c r="G8">
        <v>-8.2000000000000007E-3</v>
      </c>
      <c r="H8">
        <v>-8.6999999999999994E-3</v>
      </c>
      <c r="I8">
        <v>-8.6E-3</v>
      </c>
      <c r="J8">
        <f t="shared" si="0"/>
        <v>30.487804878048781</v>
      </c>
      <c r="K8">
        <f t="shared" si="0"/>
        <v>40.229885057471272</v>
      </c>
      <c r="L8">
        <f t="shared" si="0"/>
        <v>38.372093023255815</v>
      </c>
      <c r="M8">
        <f t="shared" si="1"/>
        <v>36.363260986258624</v>
      </c>
      <c r="N8">
        <f t="shared" si="2"/>
        <v>5.1723868929367418</v>
      </c>
    </row>
    <row r="9" spans="1:16" x14ac:dyDescent="0.2">
      <c r="A9" t="s">
        <v>24</v>
      </c>
      <c r="B9" t="s">
        <v>21</v>
      </c>
      <c r="C9" t="s">
        <v>21</v>
      </c>
      <c r="D9">
        <v>-2.9999999999999997E-4</v>
      </c>
      <c r="E9">
        <v>-2.0000000000000001E-4</v>
      </c>
      <c r="F9">
        <v>-2.0000000000000001E-4</v>
      </c>
      <c r="G9">
        <v>-8.0000000000000002E-3</v>
      </c>
      <c r="H9">
        <v>-8.3000000000000001E-3</v>
      </c>
      <c r="I9">
        <v>-8.5000000000000006E-3</v>
      </c>
      <c r="J9">
        <f t="shared" si="0"/>
        <v>3.75</v>
      </c>
      <c r="K9">
        <f t="shared" si="0"/>
        <v>2.4096385542168677</v>
      </c>
      <c r="L9">
        <f t="shared" si="0"/>
        <v>2.3529411764705883</v>
      </c>
      <c r="M9">
        <f t="shared" si="1"/>
        <v>2.8375265768958187</v>
      </c>
      <c r="N9">
        <f t="shared" si="2"/>
        <v>0.79073349433574758</v>
      </c>
    </row>
    <row r="10" spans="1:16" x14ac:dyDescent="0.2">
      <c r="A10" t="s">
        <v>26</v>
      </c>
      <c r="B10" t="s">
        <v>21</v>
      </c>
      <c r="C10" t="s">
        <v>21</v>
      </c>
      <c r="D10">
        <v>-2.9999999999999997E-4</v>
      </c>
      <c r="E10">
        <v>-2.0000000000000001E-4</v>
      </c>
      <c r="F10">
        <v>-2.0000000000000001E-4</v>
      </c>
      <c r="G10">
        <v>-8.3999999999999995E-3</v>
      </c>
      <c r="H10">
        <v>-8.6E-3</v>
      </c>
      <c r="I10">
        <v>-8.6999999999999994E-3</v>
      </c>
      <c r="J10">
        <f t="shared" si="0"/>
        <v>3.5714285714285712</v>
      </c>
      <c r="K10">
        <f t="shared" si="0"/>
        <v>2.3255813953488373</v>
      </c>
      <c r="L10">
        <f t="shared" si="0"/>
        <v>2.298850574712644</v>
      </c>
      <c r="M10">
        <f t="shared" si="1"/>
        <v>2.7319535138300175</v>
      </c>
      <c r="N10">
        <f t="shared" si="2"/>
        <v>0.72712957128736055</v>
      </c>
    </row>
    <row r="11" spans="1:16" x14ac:dyDescent="0.2">
      <c r="A11" t="s">
        <v>27</v>
      </c>
      <c r="B11" t="s">
        <v>21</v>
      </c>
      <c r="C11" t="s">
        <v>21</v>
      </c>
      <c r="D11">
        <v>-4.0000000000000002E-4</v>
      </c>
      <c r="E11">
        <v>-5.9999999999999995E-4</v>
      </c>
      <c r="F11">
        <v>-4.0000000000000002E-4</v>
      </c>
      <c r="G11">
        <v>-8.5000000000000006E-3</v>
      </c>
      <c r="H11">
        <v>-8.5000000000000006E-3</v>
      </c>
      <c r="I11">
        <v>-8.3000000000000001E-3</v>
      </c>
      <c r="J11">
        <f t="shared" si="0"/>
        <v>4.7058823529411766</v>
      </c>
      <c r="K11">
        <f t="shared" si="0"/>
        <v>7.0588235294117636</v>
      </c>
      <c r="L11">
        <f t="shared" si="0"/>
        <v>4.8192771084337354</v>
      </c>
      <c r="M11">
        <f t="shared" si="1"/>
        <v>5.5279943302622252</v>
      </c>
      <c r="N11">
        <f t="shared" si="2"/>
        <v>1.3269488009602721</v>
      </c>
    </row>
    <row r="12" spans="1:16" x14ac:dyDescent="0.2">
      <c r="A12" t="s">
        <v>28</v>
      </c>
      <c r="B12" t="s">
        <v>21</v>
      </c>
      <c r="C12" t="s">
        <v>21</v>
      </c>
      <c r="D12">
        <v>-5.9999999999999995E-4</v>
      </c>
      <c r="E12">
        <v>-5.9999999999999995E-4</v>
      </c>
      <c r="F12">
        <v>-5.0000000000000001E-4</v>
      </c>
      <c r="G12">
        <v>-8.6E-3</v>
      </c>
      <c r="H12">
        <v>-8.5000000000000006E-3</v>
      </c>
      <c r="I12">
        <v>-8.5000000000000006E-3</v>
      </c>
      <c r="J12">
        <f t="shared" si="0"/>
        <v>6.9767441860465116</v>
      </c>
      <c r="K12">
        <f t="shared" si="0"/>
        <v>7.0588235294117636</v>
      </c>
      <c r="L12">
        <f t="shared" si="0"/>
        <v>5.8823529411764701</v>
      </c>
      <c r="M12">
        <f t="shared" si="1"/>
        <v>6.6393068855449151</v>
      </c>
      <c r="N12">
        <f t="shared" si="2"/>
        <v>0.65682471792178154</v>
      </c>
      <c r="P12" t="s">
        <v>78</v>
      </c>
    </row>
    <row r="13" spans="1:16" x14ac:dyDescent="0.2">
      <c r="A13" t="s">
        <v>29</v>
      </c>
      <c r="B13" t="s">
        <v>21</v>
      </c>
      <c r="C13" t="s">
        <v>21</v>
      </c>
      <c r="D13">
        <v>-1.1999999999999999E-3</v>
      </c>
      <c r="E13">
        <v>-1.2999999999999999E-3</v>
      </c>
      <c r="F13">
        <v>-1.1000000000000001E-3</v>
      </c>
      <c r="G13">
        <v>-8.5000000000000006E-3</v>
      </c>
      <c r="H13">
        <v>-9.1000000000000004E-3</v>
      </c>
      <c r="I13">
        <v>-8.3999999999999995E-3</v>
      </c>
      <c r="J13">
        <f t="shared" si="0"/>
        <v>14.117647058823527</v>
      </c>
      <c r="K13">
        <f t="shared" si="0"/>
        <v>14.285714285714285</v>
      </c>
      <c r="L13">
        <f t="shared" si="0"/>
        <v>13.095238095238097</v>
      </c>
      <c r="M13">
        <f t="shared" si="1"/>
        <v>13.832866479925302</v>
      </c>
      <c r="N13">
        <v>3.2250996977309878</v>
      </c>
    </row>
    <row r="14" spans="1:16" x14ac:dyDescent="0.2">
      <c r="A14" t="s">
        <v>24</v>
      </c>
      <c r="B14" t="s">
        <v>22</v>
      </c>
      <c r="C14" t="s">
        <v>22</v>
      </c>
      <c r="J14">
        <f>J3+J4</f>
        <v>5.3797468354430382</v>
      </c>
      <c r="K14">
        <f t="shared" ref="K14:L14" si="3">K3+K4</f>
        <v>4.2563291139240507</v>
      </c>
      <c r="L14">
        <f t="shared" si="3"/>
        <v>11.571761571761572</v>
      </c>
      <c r="M14">
        <f>AVERAGE(J14:L14)</f>
        <v>7.0692791737095533</v>
      </c>
      <c r="N14">
        <f>STDEV(J14:L14)</f>
        <v>3.9395149006993133</v>
      </c>
      <c r="P14">
        <f>TTEST(J9:L9,J14:L14,2,3)</f>
        <v>0.20018845783655267</v>
      </c>
    </row>
    <row r="15" spans="1:16" x14ac:dyDescent="0.2">
      <c r="A15" t="s">
        <v>26</v>
      </c>
      <c r="B15" t="s">
        <v>22</v>
      </c>
      <c r="C15" t="s">
        <v>22</v>
      </c>
      <c r="J15">
        <f>J3+J5</f>
        <v>7.4390243902439028</v>
      </c>
      <c r="K15">
        <f t="shared" ref="K15:L15" si="4">K3+K5</f>
        <v>6.1890243902439028</v>
      </c>
      <c r="L15">
        <f t="shared" si="4"/>
        <v>10.179178251467409</v>
      </c>
      <c r="M15">
        <f t="shared" ref="M15:M18" si="5">AVERAGE(J15:L15)</f>
        <v>7.9357423439850718</v>
      </c>
      <c r="N15">
        <f t="shared" ref="N15:N18" si="6">STDEV(J15:L15)</f>
        <v>2.0409258936168686</v>
      </c>
      <c r="P15">
        <f>TTEST(J10:L10,J15:L15,2,3)</f>
        <v>3.57333512388383E-2</v>
      </c>
    </row>
    <row r="16" spans="1:16" x14ac:dyDescent="0.2">
      <c r="A16" t="s">
        <v>27</v>
      </c>
      <c r="B16" t="s">
        <v>22</v>
      </c>
      <c r="C16" t="s">
        <v>22</v>
      </c>
      <c r="J16">
        <f>J3+J6</f>
        <v>6.1627906976744189</v>
      </c>
      <c r="K16">
        <f t="shared" ref="K16:L16" si="7">K3+K6</f>
        <v>4.9548192771084336</v>
      </c>
      <c r="L16">
        <f t="shared" si="7"/>
        <v>10.179178251467409</v>
      </c>
      <c r="M16">
        <f t="shared" si="5"/>
        <v>7.0989294087500872</v>
      </c>
      <c r="N16">
        <f t="shared" si="6"/>
        <v>2.7350956908346196</v>
      </c>
      <c r="P16">
        <f>TTEST(J11:L11,J16:L16,2,3)</f>
        <v>0.43894098898317324</v>
      </c>
    </row>
    <row r="17" spans="1:16" x14ac:dyDescent="0.2">
      <c r="A17" t="s">
        <v>28</v>
      </c>
      <c r="B17" t="s">
        <v>22</v>
      </c>
      <c r="C17" t="s">
        <v>22</v>
      </c>
      <c r="J17">
        <f>J3+J7</f>
        <v>7.3529411764705888</v>
      </c>
      <c r="K17">
        <f t="shared" ref="K17:L17" si="8">K3+K7</f>
        <v>7.3214285714285712</v>
      </c>
      <c r="L17">
        <f t="shared" si="8"/>
        <v>12.588816805684274</v>
      </c>
      <c r="M17">
        <f t="shared" si="5"/>
        <v>9.0877288511944787</v>
      </c>
      <c r="N17">
        <f t="shared" si="6"/>
        <v>3.0320720489253365</v>
      </c>
      <c r="P17">
        <f>TTEST(J12:L12,J17:L17,2,3)</f>
        <v>0.29516028117781606</v>
      </c>
    </row>
    <row r="18" spans="1:16" x14ac:dyDescent="0.2">
      <c r="A18" t="s">
        <v>29</v>
      </c>
      <c r="B18" t="s">
        <v>22</v>
      </c>
      <c r="C18" t="s">
        <v>22</v>
      </c>
      <c r="J18">
        <f>J3+J8</f>
        <v>35.487804878048777</v>
      </c>
      <c r="K18">
        <f t="shared" ref="K18" si="9">K3+K8</f>
        <v>43.979885057471272</v>
      </c>
      <c r="L18">
        <f>L3+L8</f>
        <v>47.346451997614793</v>
      </c>
      <c r="M18">
        <f t="shared" si="5"/>
        <v>42.271380644378276</v>
      </c>
      <c r="N18">
        <f t="shared" si="6"/>
        <v>6.1111470587580188</v>
      </c>
      <c r="P18">
        <f>_xlfn.T.TEST(J18:L18,J13:L13,2,3)</f>
        <v>1.4262520207139664E-2</v>
      </c>
    </row>
    <row r="22" spans="1:16" x14ac:dyDescent="0.2">
      <c r="A22" t="s">
        <v>46</v>
      </c>
    </row>
    <row r="24" spans="1:16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</row>
    <row r="25" spans="1:16" x14ac:dyDescent="0.2">
      <c r="A25">
        <v>35.487804878048777</v>
      </c>
      <c r="B25">
        <v>14.117647058823527</v>
      </c>
      <c r="C25">
        <f>B25-A25</f>
        <v>-21.370157819225248</v>
      </c>
      <c r="D25">
        <f>AVERAGE(C25:C27)</f>
        <v>-28.438514164452979</v>
      </c>
      <c r="E25">
        <f>STDEV(C25:C27)</f>
        <v>6.5316848202376416</v>
      </c>
    </row>
    <row r="26" spans="1:16" x14ac:dyDescent="0.2">
      <c r="A26">
        <v>43.979885057471272</v>
      </c>
      <c r="B26">
        <v>14.285714285714285</v>
      </c>
      <c r="C26">
        <f>B26-A26</f>
        <v>-29.694170771756987</v>
      </c>
    </row>
    <row r="27" spans="1:16" x14ac:dyDescent="0.2">
      <c r="A27">
        <v>47.346451997614793</v>
      </c>
      <c r="B27">
        <v>13.095238095238097</v>
      </c>
      <c r="C27">
        <f>B27-A27</f>
        <v>-34.251213902376698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EE46-3B83-E941-845B-C51545A1B119}">
  <dimension ref="A1:Q27"/>
  <sheetViews>
    <sheetView workbookViewId="0">
      <selection activeCell="P12" sqref="P1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7" x14ac:dyDescent="0.2">
      <c r="A2" t="s">
        <v>14</v>
      </c>
      <c r="B2" t="s">
        <v>14</v>
      </c>
      <c r="C2" t="s">
        <v>14</v>
      </c>
      <c r="D2">
        <v>-2.0000000000000002E-5</v>
      </c>
      <c r="E2">
        <v>-1.0000000000000001E-5</v>
      </c>
      <c r="F2">
        <v>-8.0000000000000007E-5</v>
      </c>
      <c r="G2">
        <v>-7.1000000000000004E-3</v>
      </c>
      <c r="H2">
        <v>-7.4999999999999997E-3</v>
      </c>
      <c r="I2">
        <v>-7.9000000000000008E-3</v>
      </c>
      <c r="J2">
        <f>D2/G2*100</f>
        <v>0.28169014084507044</v>
      </c>
      <c r="K2">
        <f>E2/H2*100</f>
        <v>0.13333333333333336</v>
      </c>
      <c r="L2">
        <f>F2/I2*100</f>
        <v>1.0126582278481013</v>
      </c>
      <c r="M2">
        <f>AVERAGE(J2:L2)</f>
        <v>0.47589390067550169</v>
      </c>
      <c r="N2">
        <f>STDEV(J2:L2)</f>
        <v>0.47073282526031557</v>
      </c>
    </row>
    <row r="3" spans="1:17" x14ac:dyDescent="0.2">
      <c r="A3" t="s">
        <v>45</v>
      </c>
      <c r="B3" t="s">
        <v>45</v>
      </c>
      <c r="C3" t="s">
        <v>45</v>
      </c>
      <c r="D3">
        <v>-4.0000000000000002E-4</v>
      </c>
      <c r="E3">
        <v>-2.9999999999999997E-4</v>
      </c>
      <c r="F3">
        <v>-6.9999999999999999E-4</v>
      </c>
      <c r="G3">
        <v>-8.0000000000000002E-3</v>
      </c>
      <c r="H3">
        <v>-8.0000000000000002E-3</v>
      </c>
      <c r="I3">
        <v>-7.7999999999999996E-3</v>
      </c>
      <c r="J3">
        <f t="shared" ref="J3:L13" si="0">D3/G3*100</f>
        <v>5</v>
      </c>
      <c r="K3">
        <f t="shared" si="0"/>
        <v>3.75</v>
      </c>
      <c r="L3">
        <f t="shared" si="0"/>
        <v>8.9743589743589745</v>
      </c>
      <c r="M3">
        <f t="shared" ref="M3:M18" si="1">AVERAGE(J3:L3)</f>
        <v>5.9081196581196584</v>
      </c>
      <c r="N3">
        <f t="shared" ref="N3:N18" si="2">STDEV(J3:L3)</f>
        <v>2.7280015869384702</v>
      </c>
    </row>
    <row r="4" spans="1:17" x14ac:dyDescent="0.2">
      <c r="A4" t="s">
        <v>15</v>
      </c>
      <c r="B4" t="s">
        <v>16</v>
      </c>
      <c r="C4" t="s">
        <v>16</v>
      </c>
      <c r="D4">
        <v>-8.0000000000000007E-5</v>
      </c>
      <c r="E4">
        <v>-1E-4</v>
      </c>
      <c r="F4">
        <v>-1E-4</v>
      </c>
      <c r="G4">
        <v>-8.0000000000000002E-3</v>
      </c>
      <c r="H4">
        <v>-8.0000000000000002E-3</v>
      </c>
      <c r="I4">
        <v>-8.0999999999999996E-3</v>
      </c>
      <c r="J4">
        <f t="shared" si="0"/>
        <v>1</v>
      </c>
      <c r="K4">
        <f t="shared" si="0"/>
        <v>1.25</v>
      </c>
      <c r="L4">
        <f t="shared" si="0"/>
        <v>1.2345679012345681</v>
      </c>
      <c r="M4">
        <f t="shared" si="1"/>
        <v>1.1615226337448561</v>
      </c>
      <c r="N4">
        <f t="shared" si="2"/>
        <v>0.14009535440899776</v>
      </c>
    </row>
    <row r="5" spans="1:17" x14ac:dyDescent="0.2">
      <c r="A5" t="s">
        <v>17</v>
      </c>
      <c r="B5" t="s">
        <v>16</v>
      </c>
      <c r="C5" t="s">
        <v>16</v>
      </c>
      <c r="D5">
        <v>-1E-4</v>
      </c>
      <c r="E5">
        <v>-9.0000000000000006E-5</v>
      </c>
      <c r="F5">
        <v>-7.9999999999999996E-6</v>
      </c>
      <c r="G5">
        <v>-8.0999999999999996E-3</v>
      </c>
      <c r="H5">
        <v>-8.0000000000000002E-3</v>
      </c>
      <c r="I5">
        <v>-8.0999999999999996E-3</v>
      </c>
      <c r="J5">
        <f t="shared" si="0"/>
        <v>1.2345679012345681</v>
      </c>
      <c r="K5">
        <f t="shared" si="0"/>
        <v>1.1250000000000002</v>
      </c>
      <c r="L5">
        <f t="shared" si="0"/>
        <v>9.876543209876544E-2</v>
      </c>
      <c r="M5">
        <f t="shared" si="1"/>
        <v>0.81944444444444453</v>
      </c>
      <c r="N5">
        <f t="shared" si="2"/>
        <v>0.62652610510009465</v>
      </c>
    </row>
    <row r="6" spans="1:17" x14ac:dyDescent="0.2">
      <c r="A6" t="s">
        <v>18</v>
      </c>
      <c r="B6" t="s">
        <v>16</v>
      </c>
      <c r="C6" t="s">
        <v>16</v>
      </c>
      <c r="D6">
        <v>-4.0000000000000002E-4</v>
      </c>
      <c r="E6">
        <v>-2.0000000000000001E-4</v>
      </c>
      <c r="F6">
        <v>-2.0000000000000001E-4</v>
      </c>
      <c r="G6">
        <v>-7.4000000000000003E-3</v>
      </c>
      <c r="H6">
        <v>-7.7000000000000002E-3</v>
      </c>
      <c r="I6">
        <v>-7.4999999999999997E-3</v>
      </c>
      <c r="J6">
        <f t="shared" si="0"/>
        <v>5.4054054054054053</v>
      </c>
      <c r="K6">
        <f t="shared" si="0"/>
        <v>2.5974025974025974</v>
      </c>
      <c r="L6">
        <f t="shared" si="0"/>
        <v>2.666666666666667</v>
      </c>
      <c r="M6">
        <f t="shared" si="1"/>
        <v>3.5564915564915567</v>
      </c>
      <c r="N6">
        <f t="shared" si="2"/>
        <v>1.6015808419657809</v>
      </c>
    </row>
    <row r="7" spans="1:17" x14ac:dyDescent="0.2">
      <c r="A7" t="s">
        <v>19</v>
      </c>
      <c r="B7" t="s">
        <v>16</v>
      </c>
      <c r="C7" t="s">
        <v>16</v>
      </c>
      <c r="D7">
        <v>-4.0000000000000002E-4</v>
      </c>
      <c r="E7">
        <v>-6.0000000000000002E-5</v>
      </c>
      <c r="F7">
        <v>-6.0000000000000002E-5</v>
      </c>
      <c r="G7">
        <v>-7.7000000000000002E-3</v>
      </c>
      <c r="H7">
        <v>-7.1000000000000004E-3</v>
      </c>
      <c r="I7">
        <v>-7.4999999999999997E-3</v>
      </c>
      <c r="J7">
        <f t="shared" si="0"/>
        <v>5.1948051948051948</v>
      </c>
      <c r="K7">
        <f t="shared" si="0"/>
        <v>0.84507042253521114</v>
      </c>
      <c r="L7">
        <f t="shared" si="0"/>
        <v>0.8</v>
      </c>
      <c r="M7">
        <f t="shared" si="1"/>
        <v>2.2799585391134687</v>
      </c>
      <c r="N7">
        <f t="shared" si="2"/>
        <v>2.5244318381360205</v>
      </c>
    </row>
    <row r="8" spans="1:17" x14ac:dyDescent="0.2">
      <c r="A8" t="s">
        <v>20</v>
      </c>
      <c r="B8" t="s">
        <v>16</v>
      </c>
      <c r="C8" t="s">
        <v>16</v>
      </c>
      <c r="D8">
        <v>-8.9999999999999998E-4</v>
      </c>
      <c r="E8">
        <v>-8.0000000000000004E-4</v>
      </c>
      <c r="F8">
        <v>-1.1000000000000001E-3</v>
      </c>
      <c r="G8">
        <v>-7.6E-3</v>
      </c>
      <c r="H8">
        <v>-7.4000000000000003E-3</v>
      </c>
      <c r="I8">
        <v>-7.7999999999999996E-3</v>
      </c>
      <c r="J8">
        <f t="shared" si="0"/>
        <v>11.842105263157894</v>
      </c>
      <c r="K8">
        <f t="shared" si="0"/>
        <v>10.810810810810811</v>
      </c>
      <c r="L8">
        <f t="shared" si="0"/>
        <v>14.102564102564106</v>
      </c>
      <c r="M8">
        <f t="shared" si="1"/>
        <v>12.251826725510938</v>
      </c>
      <c r="N8">
        <f t="shared" si="2"/>
        <v>1.6836904973826488</v>
      </c>
    </row>
    <row r="9" spans="1:17" x14ac:dyDescent="0.2">
      <c r="A9" t="s">
        <v>15</v>
      </c>
      <c r="B9" t="s">
        <v>21</v>
      </c>
      <c r="C9" t="s">
        <v>21</v>
      </c>
      <c r="D9">
        <v>-2.0000000000000001E-4</v>
      </c>
      <c r="E9">
        <v>-2.0000000000000001E-4</v>
      </c>
      <c r="F9">
        <v>-1E-4</v>
      </c>
      <c r="G9">
        <v>-8.0999999999999996E-3</v>
      </c>
      <c r="H9">
        <v>-8.3999999999999995E-3</v>
      </c>
      <c r="I9">
        <v>-8.6E-3</v>
      </c>
      <c r="J9">
        <f t="shared" si="0"/>
        <v>2.4691358024691361</v>
      </c>
      <c r="K9">
        <f t="shared" si="0"/>
        <v>2.3809523809523814</v>
      </c>
      <c r="L9">
        <f t="shared" si="0"/>
        <v>1.1627906976744187</v>
      </c>
      <c r="M9">
        <f t="shared" si="1"/>
        <v>2.0042929603653121</v>
      </c>
      <c r="N9">
        <f t="shared" si="2"/>
        <v>0.73009494077347303</v>
      </c>
    </row>
    <row r="10" spans="1:17" x14ac:dyDescent="0.2">
      <c r="A10" t="s">
        <v>17</v>
      </c>
      <c r="B10" t="s">
        <v>21</v>
      </c>
      <c r="C10" t="s">
        <v>21</v>
      </c>
      <c r="D10">
        <v>-1E-4</v>
      </c>
      <c r="E10">
        <v>-2.0000000000000001E-4</v>
      </c>
      <c r="F10">
        <v>-1E-4</v>
      </c>
      <c r="G10">
        <v>-7.9000000000000008E-3</v>
      </c>
      <c r="H10">
        <v>-7.9000000000000008E-3</v>
      </c>
      <c r="I10">
        <v>-8.0999999999999996E-3</v>
      </c>
      <c r="J10">
        <f t="shared" si="0"/>
        <v>1.2658227848101267</v>
      </c>
      <c r="K10">
        <f t="shared" si="0"/>
        <v>2.5316455696202533</v>
      </c>
      <c r="L10">
        <f t="shared" si="0"/>
        <v>1.2345679012345681</v>
      </c>
      <c r="M10">
        <f t="shared" si="1"/>
        <v>1.6773454185549828</v>
      </c>
      <c r="N10">
        <f t="shared" si="2"/>
        <v>0.74001066074715283</v>
      </c>
    </row>
    <row r="11" spans="1:17" x14ac:dyDescent="0.2">
      <c r="A11" t="s">
        <v>18</v>
      </c>
      <c r="B11" t="s">
        <v>21</v>
      </c>
      <c r="C11" t="s">
        <v>21</v>
      </c>
      <c r="D11">
        <v>-2.9999999999999997E-4</v>
      </c>
      <c r="E11">
        <v>-9.0000000000000006E-5</v>
      </c>
      <c r="F11">
        <v>-1E-4</v>
      </c>
      <c r="G11">
        <v>-8.2000000000000007E-3</v>
      </c>
      <c r="H11">
        <v>-7.9000000000000008E-3</v>
      </c>
      <c r="I11">
        <v>-8.2000000000000007E-3</v>
      </c>
      <c r="J11">
        <f t="shared" si="0"/>
        <v>3.6585365853658529</v>
      </c>
      <c r="K11">
        <f t="shared" si="0"/>
        <v>1.139240506329114</v>
      </c>
      <c r="L11">
        <f t="shared" si="0"/>
        <v>1.2195121951219512</v>
      </c>
      <c r="M11">
        <f t="shared" si="1"/>
        <v>2.0057630956056394</v>
      </c>
      <c r="N11">
        <f t="shared" si="2"/>
        <v>1.4319064363100087</v>
      </c>
    </row>
    <row r="12" spans="1:17" x14ac:dyDescent="0.2">
      <c r="A12" t="s">
        <v>19</v>
      </c>
      <c r="B12" t="s">
        <v>21</v>
      </c>
      <c r="C12" t="s">
        <v>21</v>
      </c>
      <c r="D12">
        <v>-5.9999999999999995E-4</v>
      </c>
      <c r="E12">
        <v>-4.0000000000000002E-4</v>
      </c>
      <c r="F12">
        <v>-2.9999999999999997E-4</v>
      </c>
      <c r="G12">
        <v>-7.9000000000000008E-3</v>
      </c>
      <c r="H12">
        <v>-7.6E-3</v>
      </c>
      <c r="I12">
        <v>-7.9000000000000008E-3</v>
      </c>
      <c r="J12">
        <f t="shared" si="0"/>
        <v>7.5949367088607582</v>
      </c>
      <c r="K12">
        <f t="shared" si="0"/>
        <v>5.2631578947368425</v>
      </c>
      <c r="L12">
        <f t="shared" si="0"/>
        <v>3.7974683544303791</v>
      </c>
      <c r="M12">
        <f t="shared" si="1"/>
        <v>5.5518543193426595</v>
      </c>
      <c r="N12">
        <f t="shared" si="2"/>
        <v>1.915124198298948</v>
      </c>
      <c r="P12" t="s">
        <v>78</v>
      </c>
    </row>
    <row r="13" spans="1:17" x14ac:dyDescent="0.2">
      <c r="A13" t="s">
        <v>20</v>
      </c>
      <c r="B13" t="s">
        <v>21</v>
      </c>
      <c r="C13" t="s">
        <v>21</v>
      </c>
      <c r="D13">
        <v>-5.0000000000000001E-4</v>
      </c>
      <c r="E13">
        <v>-5.0000000000000001E-4</v>
      </c>
      <c r="F13">
        <v>-5.9999999999999995E-4</v>
      </c>
      <c r="G13">
        <v>-7.6E-3</v>
      </c>
      <c r="H13">
        <v>-7.6E-3</v>
      </c>
      <c r="I13">
        <v>-8.0000000000000002E-3</v>
      </c>
      <c r="J13">
        <f t="shared" si="0"/>
        <v>6.5789473684210522</v>
      </c>
      <c r="K13">
        <f t="shared" si="0"/>
        <v>6.5789473684210522</v>
      </c>
      <c r="L13">
        <f t="shared" si="0"/>
        <v>7.5</v>
      </c>
      <c r="M13">
        <f t="shared" si="1"/>
        <v>6.8859649122807012</v>
      </c>
      <c r="N13">
        <f t="shared" si="2"/>
        <v>0.53176998477991866</v>
      </c>
    </row>
    <row r="14" spans="1:17" x14ac:dyDescent="0.2">
      <c r="A14" t="s">
        <v>15</v>
      </c>
      <c r="B14" t="s">
        <v>22</v>
      </c>
      <c r="C14" t="s">
        <v>22</v>
      </c>
      <c r="J14">
        <f>J3+J4</f>
        <v>6</v>
      </c>
      <c r="K14">
        <f t="shared" ref="K14:L14" si="3">K3+K4</f>
        <v>5</v>
      </c>
      <c r="L14">
        <f t="shared" si="3"/>
        <v>10.208926875593543</v>
      </c>
      <c r="M14">
        <f t="shared" si="1"/>
        <v>7.0696422918645139</v>
      </c>
      <c r="N14">
        <f t="shared" si="2"/>
        <v>2.7642957101636343</v>
      </c>
      <c r="P14">
        <f>TTEST(J14:L14,J9:L9,2,3)</f>
        <v>7.7997854966746633E-2</v>
      </c>
      <c r="Q14" t="s">
        <v>56</v>
      </c>
    </row>
    <row r="15" spans="1:17" x14ac:dyDescent="0.2">
      <c r="A15" t="s">
        <v>17</v>
      </c>
      <c r="B15" t="s">
        <v>22</v>
      </c>
      <c r="C15" t="s">
        <v>22</v>
      </c>
      <c r="J15">
        <f>J3+J5</f>
        <v>6.2345679012345681</v>
      </c>
      <c r="K15">
        <f t="shared" ref="K15:L15" si="4">K3+K5</f>
        <v>4.875</v>
      </c>
      <c r="L15">
        <f t="shared" si="4"/>
        <v>9.0731244064577403</v>
      </c>
      <c r="M15">
        <f t="shared" si="1"/>
        <v>6.7275641025641022</v>
      </c>
      <c r="N15">
        <f t="shared" si="2"/>
        <v>2.1420425004929466</v>
      </c>
      <c r="P15">
        <f>TTEST(J15:L15,J10:L10,2,3)</f>
        <v>4.3094938492158681E-2</v>
      </c>
      <c r="Q15" t="s">
        <v>55</v>
      </c>
    </row>
    <row r="16" spans="1:17" x14ac:dyDescent="0.2">
      <c r="A16" t="s">
        <v>18</v>
      </c>
      <c r="B16" t="s">
        <v>22</v>
      </c>
      <c r="C16" t="s">
        <v>22</v>
      </c>
      <c r="J16">
        <f>J3+J6</f>
        <v>10.405405405405405</v>
      </c>
      <c r="K16">
        <f t="shared" ref="K16:L16" si="5">K3+K6</f>
        <v>6.3474025974025974</v>
      </c>
      <c r="L16">
        <f t="shared" si="5"/>
        <v>11.641025641025642</v>
      </c>
      <c r="M16">
        <f t="shared" si="1"/>
        <v>9.4646112146112156</v>
      </c>
      <c r="N16">
        <f t="shared" si="2"/>
        <v>2.7693738487369837</v>
      </c>
      <c r="P16">
        <f>TTEST(J16:L16,J11:L11,2,3)</f>
        <v>2.5556864010921068E-2</v>
      </c>
      <c r="Q16" t="s">
        <v>55</v>
      </c>
    </row>
    <row r="17" spans="1:17" x14ac:dyDescent="0.2">
      <c r="A17" t="s">
        <v>19</v>
      </c>
      <c r="B17" t="s">
        <v>22</v>
      </c>
      <c r="C17" t="s">
        <v>22</v>
      </c>
      <c r="J17">
        <f>J3+J7</f>
        <v>10.194805194805195</v>
      </c>
      <c r="K17">
        <f t="shared" ref="K17:L17" si="6">K3+K7</f>
        <v>4.595070422535211</v>
      </c>
      <c r="L17">
        <f t="shared" si="6"/>
        <v>9.7743589743589752</v>
      </c>
      <c r="M17">
        <f t="shared" si="1"/>
        <v>8.1880781972331267</v>
      </c>
      <c r="N17">
        <f t="shared" si="2"/>
        <v>3.1187292937752118</v>
      </c>
      <c r="P17">
        <f>TTEST(J17:L17,J12:L12,2,3)</f>
        <v>0.29291156055066064</v>
      </c>
      <c r="Q17" t="s">
        <v>56</v>
      </c>
    </row>
    <row r="18" spans="1:17" x14ac:dyDescent="0.2">
      <c r="A18" t="s">
        <v>20</v>
      </c>
      <c r="B18" t="s">
        <v>22</v>
      </c>
      <c r="C18" t="s">
        <v>22</v>
      </c>
      <c r="J18">
        <f>J3+J8</f>
        <v>16.842105263157894</v>
      </c>
      <c r="K18">
        <f t="shared" ref="K18:L18" si="7">K3+K8</f>
        <v>14.560810810810811</v>
      </c>
      <c r="L18">
        <f t="shared" si="7"/>
        <v>23.07692307692308</v>
      </c>
      <c r="M18">
        <f t="shared" si="1"/>
        <v>18.159946383630594</v>
      </c>
      <c r="N18">
        <f t="shared" si="2"/>
        <v>4.4083524072337443</v>
      </c>
      <c r="P18">
        <f>TTEST(J18:L18,J13:L13,2,3)</f>
        <v>4.5568723192529796E-2</v>
      </c>
      <c r="Q18" t="s">
        <v>55</v>
      </c>
    </row>
    <row r="22" spans="1:17" x14ac:dyDescent="0.2">
      <c r="A22" t="s">
        <v>46</v>
      </c>
    </row>
    <row r="24" spans="1:17" x14ac:dyDescent="0.2">
      <c r="A24" t="s">
        <v>47</v>
      </c>
      <c r="B24" t="s">
        <v>48</v>
      </c>
      <c r="C24" t="s">
        <v>49</v>
      </c>
      <c r="D24" t="s">
        <v>50</v>
      </c>
      <c r="E24" t="s">
        <v>51</v>
      </c>
    </row>
    <row r="25" spans="1:17" x14ac:dyDescent="0.2">
      <c r="A25">
        <v>16.842105263157894</v>
      </c>
      <c r="B25">
        <v>6.5789473684210522</v>
      </c>
      <c r="C25">
        <f>B25-A25</f>
        <v>-10.263157894736842</v>
      </c>
      <c r="D25">
        <f>AVERAGE(C25:C27)</f>
        <v>-11.273981471349893</v>
      </c>
      <c r="E25">
        <f>STDEV(C25:C27)</f>
        <v>3.8971214941680947</v>
      </c>
    </row>
    <row r="26" spans="1:17" x14ac:dyDescent="0.2">
      <c r="A26">
        <v>14.560810810810811</v>
      </c>
      <c r="B26">
        <v>6.5789473684210522</v>
      </c>
      <c r="C26">
        <f>B26-A26</f>
        <v>-7.9818634423897583</v>
      </c>
    </row>
    <row r="27" spans="1:17" x14ac:dyDescent="0.2">
      <c r="A27">
        <v>23.07692307692308</v>
      </c>
      <c r="B27">
        <v>7.5</v>
      </c>
      <c r="C27">
        <f>B27-A27</f>
        <v>-15.57692307692308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0DF9-652C-1043-8F51-0A9B7C31D164}">
  <dimension ref="A1:P34"/>
  <sheetViews>
    <sheetView topLeftCell="A2" workbookViewId="0">
      <selection activeCell="P12" sqref="P12"/>
    </sheetView>
  </sheetViews>
  <sheetFormatPr baseColWidth="10" defaultRowHeight="16" x14ac:dyDescent="0.2"/>
  <cols>
    <col min="16" max="16" width="12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t="s">
        <v>14</v>
      </c>
      <c r="B2" t="s">
        <v>14</v>
      </c>
      <c r="C2" t="s">
        <v>14</v>
      </c>
      <c r="D2">
        <v>-9.0000000000000006E-5</v>
      </c>
      <c r="E2">
        <v>-6.0000000000000002E-5</v>
      </c>
      <c r="F2">
        <v>-2.0000000000000002E-5</v>
      </c>
      <c r="G2">
        <v>-5.8999999999999999E-3</v>
      </c>
      <c r="H2">
        <v>-5.7999999999999996E-3</v>
      </c>
      <c r="I2">
        <v>-5.5999999999999999E-3</v>
      </c>
      <c r="J2">
        <f>D2/G2*100</f>
        <v>1.5254237288135595</v>
      </c>
      <c r="K2">
        <f>E2/H2*100</f>
        <v>1.0344827586206897</v>
      </c>
      <c r="L2">
        <f>F2/I2*100</f>
        <v>0.35714285714285715</v>
      </c>
      <c r="M2">
        <f>AVERAGE(J2:L2)</f>
        <v>0.97234978152570217</v>
      </c>
      <c r="N2">
        <f>STDEV(J2:L2)</f>
        <v>0.58661352602026529</v>
      </c>
    </row>
    <row r="3" spans="1:16" x14ac:dyDescent="0.2">
      <c r="A3" t="s">
        <v>30</v>
      </c>
      <c r="B3" t="s">
        <v>30</v>
      </c>
      <c r="C3" t="s">
        <v>30</v>
      </c>
      <c r="D3">
        <v>-1.1999999999999999E-3</v>
      </c>
      <c r="E3">
        <v>-1.2999999999999999E-3</v>
      </c>
      <c r="F3">
        <v>-1.1999999999999999E-3</v>
      </c>
      <c r="G3">
        <v>-6.0000000000000001E-3</v>
      </c>
      <c r="H3">
        <v>-6.1999999999999998E-3</v>
      </c>
      <c r="I3">
        <v>-6.7000000000000002E-3</v>
      </c>
      <c r="J3">
        <f t="shared" ref="J3:L13" si="0">D3/G3*100</f>
        <v>20</v>
      </c>
      <c r="K3">
        <f t="shared" si="0"/>
        <v>20.967741935483872</v>
      </c>
      <c r="L3">
        <f t="shared" si="0"/>
        <v>17.910447761194028</v>
      </c>
      <c r="M3">
        <f t="shared" ref="M3:M10" si="1">AVERAGE(J3:L3)</f>
        <v>19.626063232225967</v>
      </c>
      <c r="N3">
        <f t="shared" ref="N3:N18" si="2">STDEV(J3:L3)</f>
        <v>1.5625727012707673</v>
      </c>
    </row>
    <row r="4" spans="1:16" x14ac:dyDescent="0.2">
      <c r="A4" t="s">
        <v>24</v>
      </c>
      <c r="B4" t="s">
        <v>25</v>
      </c>
      <c r="C4" t="s">
        <v>25</v>
      </c>
      <c r="D4">
        <v>-2.0000000000000001E-4</v>
      </c>
      <c r="E4">
        <v>-4.0000000000000003E-5</v>
      </c>
      <c r="F4">
        <v>-6.9999999999999994E-5</v>
      </c>
      <c r="G4">
        <v>-6.4000000000000003E-3</v>
      </c>
      <c r="H4">
        <v>-5.4999999999999997E-3</v>
      </c>
      <c r="I4">
        <v>-5.8999999999999999E-3</v>
      </c>
      <c r="J4">
        <f t="shared" si="0"/>
        <v>3.125</v>
      </c>
      <c r="K4">
        <f t="shared" si="0"/>
        <v>0.7272727272727274</v>
      </c>
      <c r="L4">
        <f t="shared" si="0"/>
        <v>1.1864406779661016</v>
      </c>
      <c r="M4">
        <f t="shared" si="1"/>
        <v>1.6795711350796096</v>
      </c>
      <c r="N4">
        <f t="shared" si="2"/>
        <v>1.2726575558235509</v>
      </c>
    </row>
    <row r="5" spans="1:16" x14ac:dyDescent="0.2">
      <c r="A5" t="s">
        <v>26</v>
      </c>
      <c r="B5" t="s">
        <v>25</v>
      </c>
      <c r="C5" t="s">
        <v>25</v>
      </c>
      <c r="D5">
        <v>-7.9999999999999996E-6</v>
      </c>
      <c r="E5">
        <v>-1E-4</v>
      </c>
      <c r="F5">
        <v>-2.0000000000000001E-4</v>
      </c>
      <c r="G5">
        <v>-6.6E-3</v>
      </c>
      <c r="H5">
        <v>-6.1999999999999998E-3</v>
      </c>
      <c r="I5">
        <v>-5.5999999999999999E-3</v>
      </c>
      <c r="J5">
        <f t="shared" si="0"/>
        <v>0.12121212121212122</v>
      </c>
      <c r="K5">
        <f t="shared" si="0"/>
        <v>1.612903225806452</v>
      </c>
      <c r="L5">
        <f t="shared" si="0"/>
        <v>3.5714285714285721</v>
      </c>
      <c r="M5">
        <f t="shared" si="1"/>
        <v>1.7685146394823816</v>
      </c>
      <c r="N5">
        <f t="shared" si="2"/>
        <v>1.7303639999681333</v>
      </c>
    </row>
    <row r="6" spans="1:16" x14ac:dyDescent="0.2">
      <c r="A6" t="s">
        <v>27</v>
      </c>
      <c r="B6" t="s">
        <v>25</v>
      </c>
      <c r="C6" t="s">
        <v>25</v>
      </c>
      <c r="D6">
        <v>-2.0000000000000001E-4</v>
      </c>
      <c r="E6">
        <v>-2.0000000000000001E-4</v>
      </c>
      <c r="F6">
        <v>-2.0000000000000001E-4</v>
      </c>
      <c r="G6">
        <v>-7.3000000000000001E-3</v>
      </c>
      <c r="H6">
        <v>-6.7999999999999996E-3</v>
      </c>
      <c r="I6">
        <v>-6.4999999999999997E-3</v>
      </c>
      <c r="J6">
        <f t="shared" si="0"/>
        <v>2.7397260273972606</v>
      </c>
      <c r="K6">
        <f t="shared" si="0"/>
        <v>2.9411764705882355</v>
      </c>
      <c r="L6">
        <f t="shared" si="0"/>
        <v>3.0769230769230771</v>
      </c>
      <c r="M6">
        <f t="shared" si="1"/>
        <v>2.9192751916361908</v>
      </c>
      <c r="N6">
        <f t="shared" si="2"/>
        <v>0.16966205252510191</v>
      </c>
    </row>
    <row r="7" spans="1:16" x14ac:dyDescent="0.2">
      <c r="A7" t="s">
        <v>28</v>
      </c>
      <c r="B7" t="s">
        <v>25</v>
      </c>
      <c r="C7" t="s">
        <v>25</v>
      </c>
      <c r="D7">
        <v>-2.9999999999999997E-4</v>
      </c>
      <c r="E7">
        <v>-4.0000000000000002E-4</v>
      </c>
      <c r="F7">
        <v>-4.0000000000000002E-4</v>
      </c>
      <c r="G7">
        <v>-6.4999999999999997E-3</v>
      </c>
      <c r="H7">
        <v>-6.6E-3</v>
      </c>
      <c r="I7">
        <v>-6.4999999999999997E-3</v>
      </c>
      <c r="J7">
        <f t="shared" si="0"/>
        <v>4.615384615384615</v>
      </c>
      <c r="K7">
        <f t="shared" si="0"/>
        <v>6.0606060606060606</v>
      </c>
      <c r="L7">
        <f t="shared" si="0"/>
        <v>6.1538461538461542</v>
      </c>
      <c r="M7">
        <f t="shared" si="1"/>
        <v>5.6099456099456093</v>
      </c>
      <c r="N7">
        <f t="shared" si="2"/>
        <v>0.86257585618510713</v>
      </c>
    </row>
    <row r="8" spans="1:16" x14ac:dyDescent="0.2">
      <c r="A8" t="s">
        <v>29</v>
      </c>
      <c r="B8" t="s">
        <v>25</v>
      </c>
      <c r="C8" t="s">
        <v>25</v>
      </c>
      <c r="D8">
        <v>-1.5E-3</v>
      </c>
      <c r="E8">
        <v>-1.2999999999999999E-3</v>
      </c>
      <c r="F8">
        <v>-1.4E-3</v>
      </c>
      <c r="G8">
        <v>-6.4999999999999997E-3</v>
      </c>
      <c r="H8">
        <v>-6.4999999999999997E-3</v>
      </c>
      <c r="I8">
        <v>-6.4999999999999997E-3</v>
      </c>
      <c r="J8">
        <f t="shared" si="0"/>
        <v>23.076923076923077</v>
      </c>
      <c r="K8">
        <f t="shared" si="0"/>
        <v>20</v>
      </c>
      <c r="L8">
        <f t="shared" si="0"/>
        <v>21.53846153846154</v>
      </c>
      <c r="M8">
        <f t="shared" si="1"/>
        <v>21.538461538461537</v>
      </c>
      <c r="N8">
        <f t="shared" si="2"/>
        <v>1.5384615384615383</v>
      </c>
    </row>
    <row r="9" spans="1:16" x14ac:dyDescent="0.2">
      <c r="A9" t="s">
        <v>24</v>
      </c>
      <c r="B9" t="s">
        <v>21</v>
      </c>
      <c r="C9" t="s">
        <v>21</v>
      </c>
      <c r="D9">
        <v>-1.2999999999999999E-3</v>
      </c>
      <c r="E9">
        <v>-1.2999999999999999E-3</v>
      </c>
      <c r="F9">
        <v>-1.6000000000000001E-3</v>
      </c>
      <c r="G9">
        <v>-6.4000000000000003E-3</v>
      </c>
      <c r="H9">
        <v>-6.3E-3</v>
      </c>
      <c r="I9">
        <v>-6.1000000000000004E-3</v>
      </c>
      <c r="J9">
        <f t="shared" si="0"/>
        <v>20.312499999999996</v>
      </c>
      <c r="K9">
        <f t="shared" si="0"/>
        <v>20.634920634920633</v>
      </c>
      <c r="L9">
        <f t="shared" si="0"/>
        <v>26.229508196721312</v>
      </c>
      <c r="M9">
        <f t="shared" si="1"/>
        <v>22.392309610547315</v>
      </c>
      <c r="N9">
        <f t="shared" si="2"/>
        <v>3.3270194632369194</v>
      </c>
    </row>
    <row r="10" spans="1:16" x14ac:dyDescent="0.2">
      <c r="A10" t="s">
        <v>26</v>
      </c>
      <c r="B10" t="s">
        <v>21</v>
      </c>
      <c r="C10" t="s">
        <v>21</v>
      </c>
      <c r="D10">
        <v>-1.8E-3</v>
      </c>
      <c r="E10">
        <v>-1.5E-3</v>
      </c>
      <c r="F10">
        <v>-2E-3</v>
      </c>
      <c r="G10">
        <v>-7.0000000000000001E-3</v>
      </c>
      <c r="H10">
        <v>-6.4000000000000003E-3</v>
      </c>
      <c r="I10">
        <v>-6.7000000000000002E-3</v>
      </c>
      <c r="J10">
        <f t="shared" si="0"/>
        <v>25.714285714285712</v>
      </c>
      <c r="K10">
        <f t="shared" si="0"/>
        <v>23.4375</v>
      </c>
      <c r="L10">
        <f t="shared" si="0"/>
        <v>29.850746268656714</v>
      </c>
      <c r="M10">
        <f t="shared" si="1"/>
        <v>26.334177327647478</v>
      </c>
      <c r="N10">
        <f t="shared" si="2"/>
        <v>3.2512507031674693</v>
      </c>
    </row>
    <row r="11" spans="1:16" x14ac:dyDescent="0.2">
      <c r="A11" t="s">
        <v>27</v>
      </c>
      <c r="B11" t="s">
        <v>21</v>
      </c>
      <c r="C11" t="s">
        <v>21</v>
      </c>
      <c r="D11">
        <v>-1.6000000000000001E-3</v>
      </c>
      <c r="E11">
        <v>-1.2999999999999999E-3</v>
      </c>
      <c r="F11">
        <v>-1.6000000000000001E-3</v>
      </c>
      <c r="G11">
        <v>-6.6E-3</v>
      </c>
      <c r="H11">
        <v>-7.3000000000000001E-3</v>
      </c>
      <c r="I11">
        <v>-6.7999999999999996E-3</v>
      </c>
      <c r="J11">
        <f t="shared" si="0"/>
        <v>24.242424242424242</v>
      </c>
      <c r="K11">
        <f t="shared" si="0"/>
        <v>17.80821917808219</v>
      </c>
      <c r="L11">
        <f t="shared" si="0"/>
        <v>23.529411764705884</v>
      </c>
      <c r="M11">
        <f>AVERAGE(J11:L11)</f>
        <v>21.860018395070771</v>
      </c>
      <c r="N11">
        <f t="shared" si="2"/>
        <v>3.5270248609043553</v>
      </c>
    </row>
    <row r="12" spans="1:16" x14ac:dyDescent="0.2">
      <c r="A12" t="s">
        <v>28</v>
      </c>
      <c r="B12" t="s">
        <v>21</v>
      </c>
      <c r="C12" t="s">
        <v>21</v>
      </c>
      <c r="D12">
        <v>-2.5999999999999999E-3</v>
      </c>
      <c r="E12">
        <v>-2.3E-3</v>
      </c>
      <c r="F12">
        <v>-2.2000000000000001E-3</v>
      </c>
      <c r="G12">
        <v>-7.0000000000000001E-3</v>
      </c>
      <c r="H12">
        <v>-5.4000000000000003E-3</v>
      </c>
      <c r="I12">
        <v>-6.1000000000000004E-3</v>
      </c>
      <c r="J12">
        <f t="shared" si="0"/>
        <v>37.142857142857139</v>
      </c>
      <c r="K12">
        <f t="shared" si="0"/>
        <v>42.592592592592588</v>
      </c>
      <c r="L12">
        <f t="shared" si="0"/>
        <v>36.065573770491802</v>
      </c>
      <c r="M12">
        <f t="shared" ref="M12:M18" si="3">AVERAGE(J12:L12)</f>
        <v>38.600341168647169</v>
      </c>
      <c r="N12">
        <f t="shared" si="2"/>
        <v>3.4990982324149367</v>
      </c>
      <c r="P12" t="s">
        <v>78</v>
      </c>
    </row>
    <row r="13" spans="1:16" x14ac:dyDescent="0.2">
      <c r="A13" t="s">
        <v>29</v>
      </c>
      <c r="B13" t="s">
        <v>21</v>
      </c>
      <c r="C13" t="s">
        <v>21</v>
      </c>
      <c r="D13">
        <v>-5.3E-3</v>
      </c>
      <c r="E13">
        <v>-5.1000000000000004E-3</v>
      </c>
      <c r="F13">
        <v>-5.7999999999999996E-3</v>
      </c>
      <c r="G13">
        <v>-6.7999999999999996E-3</v>
      </c>
      <c r="H13">
        <v>-6.8999999999999999E-3</v>
      </c>
      <c r="I13">
        <v>-7.7999999999999996E-3</v>
      </c>
      <c r="J13">
        <f>D13/G13*100</f>
        <v>77.941176470588232</v>
      </c>
      <c r="K13">
        <f t="shared" si="0"/>
        <v>73.913043478260875</v>
      </c>
      <c r="L13">
        <f t="shared" si="0"/>
        <v>74.358974358974365</v>
      </c>
      <c r="M13">
        <f t="shared" si="3"/>
        <v>75.404398102607828</v>
      </c>
      <c r="N13">
        <f t="shared" si="2"/>
        <v>2.2081999351923467</v>
      </c>
    </row>
    <row r="14" spans="1:16" x14ac:dyDescent="0.2">
      <c r="A14" t="s">
        <v>24</v>
      </c>
      <c r="B14" t="s">
        <v>22</v>
      </c>
      <c r="C14" t="s">
        <v>22</v>
      </c>
      <c r="J14">
        <f>J3+J4</f>
        <v>23.125</v>
      </c>
      <c r="K14">
        <f t="shared" ref="K14:L14" si="4">K3+K4</f>
        <v>21.695014662756599</v>
      </c>
      <c r="L14">
        <f t="shared" si="4"/>
        <v>19.096888439160129</v>
      </c>
      <c r="M14">
        <f t="shared" si="3"/>
        <v>21.305634367305576</v>
      </c>
      <c r="N14">
        <f t="shared" si="2"/>
        <v>2.0420904601674974</v>
      </c>
      <c r="P14">
        <f>TTEST(J9:L9,J14:L14,2,3)</f>
        <v>0.6597274047974635</v>
      </c>
    </row>
    <row r="15" spans="1:16" x14ac:dyDescent="0.2">
      <c r="A15" t="s">
        <v>26</v>
      </c>
      <c r="B15" t="s">
        <v>22</v>
      </c>
      <c r="C15" t="s">
        <v>22</v>
      </c>
      <c r="J15">
        <f>J3+J5</f>
        <v>20.121212121212121</v>
      </c>
      <c r="K15">
        <f t="shared" ref="K15:L15" si="5">K3+K5</f>
        <v>22.580645161290324</v>
      </c>
      <c r="L15">
        <f t="shared" si="5"/>
        <v>21.481876332622601</v>
      </c>
      <c r="M15">
        <f t="shared" si="3"/>
        <v>21.39457787170835</v>
      </c>
      <c r="N15">
        <f t="shared" si="2"/>
        <v>1.2320383458381381</v>
      </c>
      <c r="P15">
        <f>TTEST(J15:L15,J10:L10,2,3)</f>
        <v>0.10531260188411377</v>
      </c>
    </row>
    <row r="16" spans="1:16" x14ac:dyDescent="0.2">
      <c r="A16" t="s">
        <v>27</v>
      </c>
      <c r="B16" t="s">
        <v>22</v>
      </c>
      <c r="C16" t="s">
        <v>22</v>
      </c>
      <c r="J16">
        <f>J3+J6</f>
        <v>22.739726027397261</v>
      </c>
      <c r="K16">
        <f t="shared" ref="K16:L16" si="6">K3+K6</f>
        <v>23.908918406072107</v>
      </c>
      <c r="L16">
        <f t="shared" si="6"/>
        <v>20.987370838117105</v>
      </c>
      <c r="M16">
        <f t="shared" si="3"/>
        <v>22.545338423862159</v>
      </c>
      <c r="N16">
        <f t="shared" si="2"/>
        <v>1.4704420944947263</v>
      </c>
      <c r="P16">
        <f>TTEST(J16:L16,J11:L12,2,3)</f>
        <v>0.11131138188598742</v>
      </c>
    </row>
    <row r="17" spans="1:16" x14ac:dyDescent="0.2">
      <c r="A17" t="s">
        <v>28</v>
      </c>
      <c r="B17" t="s">
        <v>22</v>
      </c>
      <c r="C17" t="s">
        <v>22</v>
      </c>
      <c r="J17">
        <f>J3+J7</f>
        <v>24.615384615384613</v>
      </c>
      <c r="K17">
        <f t="shared" ref="K17:L17" si="7">K3+K7</f>
        <v>27.028347996089934</v>
      </c>
      <c r="L17">
        <f t="shared" si="7"/>
        <v>24.064293915040182</v>
      </c>
      <c r="M17">
        <f t="shared" si="3"/>
        <v>25.236008842171575</v>
      </c>
      <c r="N17">
        <f t="shared" si="2"/>
        <v>1.5764786620830333</v>
      </c>
      <c r="P17">
        <f>TTEST(J17:L17,J12:L12,2,3)</f>
        <v>1.1326727710672399E-2</v>
      </c>
    </row>
    <row r="18" spans="1:16" x14ac:dyDescent="0.2">
      <c r="A18" t="s">
        <v>29</v>
      </c>
      <c r="B18" t="s">
        <v>22</v>
      </c>
      <c r="C18" t="s">
        <v>22</v>
      </c>
      <c r="J18">
        <f>J3+J8</f>
        <v>43.07692307692308</v>
      </c>
      <c r="K18">
        <f t="shared" ref="K18:L18" si="8">K3+K8</f>
        <v>40.967741935483872</v>
      </c>
      <c r="L18">
        <f t="shared" si="8"/>
        <v>39.448909299655568</v>
      </c>
      <c r="M18">
        <f t="shared" si="3"/>
        <v>41.164524770687507</v>
      </c>
      <c r="N18">
        <f t="shared" si="2"/>
        <v>1.8219944031702746</v>
      </c>
      <c r="P18">
        <f>TTEST(J18:L18,J13:L13,2,3)</f>
        <v>4.218370257744012E-5</v>
      </c>
    </row>
    <row r="23" spans="1:16" x14ac:dyDescent="0.2">
      <c r="A23" t="s">
        <v>46</v>
      </c>
    </row>
    <row r="25" spans="1:16" x14ac:dyDescent="0.2">
      <c r="A25" t="s">
        <v>47</v>
      </c>
      <c r="B25" t="s">
        <v>48</v>
      </c>
      <c r="C25" t="s">
        <v>49</v>
      </c>
      <c r="D25" t="s">
        <v>50</v>
      </c>
      <c r="E25" t="s">
        <v>51</v>
      </c>
      <c r="H25" t="s">
        <v>52</v>
      </c>
      <c r="I25" t="s">
        <v>53</v>
      </c>
      <c r="J25" t="s">
        <v>49</v>
      </c>
      <c r="K25" t="s">
        <v>50</v>
      </c>
      <c r="L25" t="s">
        <v>51</v>
      </c>
    </row>
    <row r="26" spans="1:16" x14ac:dyDescent="0.2">
      <c r="A26">
        <v>43.07692307692308</v>
      </c>
      <c r="B26">
        <v>77.941176470588232</v>
      </c>
      <c r="C26">
        <f>B26-A26</f>
        <v>34.864253393665152</v>
      </c>
      <c r="D26">
        <f>AVERAGE(C26:C28)</f>
        <v>34.239873331920315</v>
      </c>
      <c r="E26">
        <f>STDEV(C26:C28)</f>
        <v>1.1213660263766607</v>
      </c>
      <c r="H26">
        <v>24.615384615384613</v>
      </c>
      <c r="I26">
        <v>37.142857142857139</v>
      </c>
      <c r="J26">
        <f>I26-H26</f>
        <v>12.527472527472526</v>
      </c>
      <c r="K26">
        <f>AVERAGE(J26:J28)</f>
        <v>13.3643323264756</v>
      </c>
      <c r="L26">
        <f>STDEV(J26:J28)</f>
        <v>1.9232602993052743</v>
      </c>
    </row>
    <row r="27" spans="1:16" x14ac:dyDescent="0.2">
      <c r="A27">
        <v>40.967741935483872</v>
      </c>
      <c r="B27">
        <v>73.913043478260875</v>
      </c>
      <c r="C27">
        <f>B27-A27</f>
        <v>32.945301542777003</v>
      </c>
      <c r="H27">
        <v>27.028347996089934</v>
      </c>
      <c r="I27">
        <v>42.592592592592588</v>
      </c>
      <c r="J27">
        <f>I27-H27</f>
        <v>15.564244596502654</v>
      </c>
    </row>
    <row r="28" spans="1:16" x14ac:dyDescent="0.2">
      <c r="A28">
        <v>39.448909299655568</v>
      </c>
      <c r="B28">
        <v>74.358974358974365</v>
      </c>
      <c r="C28">
        <f>B28-A28</f>
        <v>34.910065059318796</v>
      </c>
      <c r="H28">
        <v>24.064293915040182</v>
      </c>
      <c r="I28">
        <v>36.065573770491802</v>
      </c>
      <c r="J28">
        <f>I28-H28</f>
        <v>12.001279855451621</v>
      </c>
    </row>
    <row r="31" spans="1:16" x14ac:dyDescent="0.2">
      <c r="A31" t="s">
        <v>52</v>
      </c>
      <c r="B31" t="s">
        <v>53</v>
      </c>
      <c r="C31" t="s">
        <v>49</v>
      </c>
      <c r="D31" t="s">
        <v>50</v>
      </c>
      <c r="E31" t="s">
        <v>51</v>
      </c>
    </row>
    <row r="32" spans="1:16" x14ac:dyDescent="0.2">
      <c r="A32">
        <v>24.615384615384613</v>
      </c>
      <c r="B32">
        <v>37.142857142857139</v>
      </c>
      <c r="C32">
        <f>B32-A32</f>
        <v>12.527472527472526</v>
      </c>
      <c r="D32">
        <f>AVERAGE(C32:C34)</f>
        <v>13.3643323264756</v>
      </c>
      <c r="E32">
        <f>STDEV(C32:C34)</f>
        <v>1.9232602993052743</v>
      </c>
    </row>
    <row r="33" spans="1:3" x14ac:dyDescent="0.2">
      <c r="A33">
        <v>27.028347996089934</v>
      </c>
      <c r="B33">
        <v>42.592592592592588</v>
      </c>
      <c r="C33">
        <f>B33-A33</f>
        <v>15.564244596502654</v>
      </c>
    </row>
    <row r="34" spans="1:3" x14ac:dyDescent="0.2">
      <c r="A34">
        <v>24.064293915040182</v>
      </c>
      <c r="B34">
        <v>36.065573770491802</v>
      </c>
      <c r="C34">
        <f>B34-A34</f>
        <v>12.001279855451621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1C_Example Plot</vt:lpstr>
      <vt:lpstr>1D_Peptide_Trehalose</vt:lpstr>
      <vt:lpstr>1E_Peptide_Sucrose</vt:lpstr>
      <vt:lpstr>1F</vt:lpstr>
      <vt:lpstr>Aav11 Trehalose</vt:lpstr>
      <vt:lpstr>Aav11 Sucrose</vt:lpstr>
      <vt:lpstr>Av11 Trehalose</vt:lpstr>
      <vt:lpstr>Av11 Sucrose</vt:lpstr>
      <vt:lpstr>At20 Trehalose</vt:lpstr>
      <vt:lpstr>At20 Sucrose</vt:lpstr>
      <vt:lpstr>He11 Trehalose</vt:lpstr>
      <vt:lpstr>He11 Sucrose</vt:lpstr>
      <vt:lpstr>At22 Trehalose</vt:lpstr>
      <vt:lpstr>At22 Sucrose</vt:lpstr>
      <vt:lpstr>At44 Trehalose</vt:lpstr>
      <vt:lpstr>At44 Sucrose</vt:lpstr>
      <vt:lpstr>At11 Trehalose</vt:lpstr>
      <vt:lpstr>At11 Sucrose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2022-06-12T06:16:47Z</dcterms:created>
  <dcterms:modified xsi:type="dcterms:W3CDTF">2024-09-18T03:44:03Z</dcterms:modified>
</cp:coreProperties>
</file>