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raddhakc/Desktop/VOR2/Source Data /Main text_Source Data/Figure_2_Data/Source Data/"/>
    </mc:Choice>
  </mc:AlternateContent>
  <xr:revisionPtr revIDLastSave="0" documentId="13_ncr:1_{99966AA4-B3BA-B14B-90F8-67E7DB3C8468}" xr6:coauthVersionLast="47" xr6:coauthVersionMax="47" xr10:uidLastSave="{00000000-0000-0000-0000-000000000000}"/>
  <bookViews>
    <workbookView xWindow="160" yWindow="500" windowWidth="27640" windowHeight="15800" xr2:uid="{229C08DD-F366-3D49-9646-0D3B4AD7376A}"/>
  </bookViews>
  <sheets>
    <sheet name="2A" sheetId="10" r:id="rId1"/>
    <sheet name="2B" sheetId="11" r:id="rId2"/>
    <sheet name="Summary" sheetId="1" r:id="rId3"/>
    <sheet name="Trehalose" sheetId="2" r:id="rId4"/>
    <sheet name="Sucrose" sheetId="3" r:id="rId5"/>
    <sheet name="AtLEA3-3" sheetId="4" r:id="rId6"/>
    <sheet name="AtLEA4-2" sheetId="5" r:id="rId7"/>
    <sheet name="AavLEA1" sheetId="6" r:id="rId8"/>
    <sheet name="HeLEA68614" sheetId="7" r:id="rId9"/>
    <sheet name="AvLEA1C" sheetId="8" r:id="rId10"/>
    <sheet name="BSA" sheetId="9" r:id="rId11"/>
    <sheet name="CAHS D" sheetId="1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0" i="1" l="1"/>
  <c r="G91" i="1"/>
  <c r="G92" i="1"/>
  <c r="G93" i="1"/>
  <c r="G94" i="1"/>
  <c r="G95" i="1"/>
  <c r="G96" i="1"/>
  <c r="G97" i="1"/>
  <c r="G98" i="1"/>
  <c r="G99" i="1"/>
  <c r="F90" i="1"/>
  <c r="F91" i="1"/>
  <c r="F92" i="1"/>
  <c r="F93" i="1"/>
  <c r="F94" i="1"/>
  <c r="F95" i="1"/>
  <c r="F96" i="1"/>
  <c r="F97" i="1"/>
  <c r="F98" i="1"/>
  <c r="F99" i="1"/>
  <c r="B99" i="1"/>
  <c r="B98" i="1"/>
  <c r="B97" i="1"/>
  <c r="B96" i="1"/>
  <c r="B95" i="1"/>
  <c r="B94" i="1"/>
  <c r="B93" i="1"/>
  <c r="B92" i="1"/>
  <c r="B91" i="1"/>
  <c r="B90" i="1"/>
  <c r="B3" i="14"/>
  <c r="B4" i="14"/>
  <c r="B5" i="14"/>
  <c r="B6" i="14"/>
  <c r="B7" i="14"/>
  <c r="B8" i="14"/>
  <c r="B9" i="14"/>
  <c r="B10" i="14"/>
  <c r="B11" i="14"/>
  <c r="B2" i="14"/>
  <c r="B2" i="9"/>
  <c r="K11" i="14"/>
  <c r="J11" i="14"/>
  <c r="I11" i="14"/>
  <c r="M11" i="14" s="1"/>
  <c r="K10" i="14"/>
  <c r="J10" i="14"/>
  <c r="I10" i="14"/>
  <c r="K9" i="14"/>
  <c r="J9" i="14"/>
  <c r="I9" i="14"/>
  <c r="K8" i="14"/>
  <c r="J8" i="14"/>
  <c r="I8" i="14"/>
  <c r="L8" i="14" s="1"/>
  <c r="K7" i="14"/>
  <c r="J7" i="14"/>
  <c r="M7" i="14" s="1"/>
  <c r="I7" i="14"/>
  <c r="K6" i="14"/>
  <c r="J6" i="14"/>
  <c r="I6" i="14"/>
  <c r="M6" i="14" s="1"/>
  <c r="K5" i="14"/>
  <c r="J5" i="14"/>
  <c r="M5" i="14" s="1"/>
  <c r="I5" i="14"/>
  <c r="K4" i="14"/>
  <c r="J4" i="14"/>
  <c r="I4" i="14"/>
  <c r="M4" i="14" s="1"/>
  <c r="K3" i="14"/>
  <c r="J3" i="14"/>
  <c r="I3" i="14"/>
  <c r="M3" i="14" s="1"/>
  <c r="K2" i="14"/>
  <c r="M2" i="14" s="1"/>
  <c r="J2" i="14"/>
  <c r="I2" i="14"/>
  <c r="L5" i="14" l="1"/>
  <c r="M8" i="14"/>
  <c r="M10" i="14"/>
  <c r="M9" i="14"/>
  <c r="L2" i="14"/>
  <c r="L10" i="14"/>
  <c r="L7" i="14"/>
  <c r="L4" i="14"/>
  <c r="L9" i="14"/>
  <c r="L6" i="14"/>
  <c r="L3" i="14"/>
  <c r="L11" i="14"/>
  <c r="B89" i="1" l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B3" i="4"/>
  <c r="B4" i="4"/>
  <c r="B5" i="4"/>
  <c r="B6" i="4"/>
  <c r="B7" i="4"/>
  <c r="B8" i="4"/>
  <c r="B9" i="4"/>
  <c r="B10" i="4"/>
  <c r="B11" i="4"/>
  <c r="B12" i="4"/>
  <c r="B2" i="4"/>
  <c r="B3" i="5"/>
  <c r="B4" i="5"/>
  <c r="B5" i="5"/>
  <c r="B6" i="5"/>
  <c r="B7" i="5"/>
  <c r="B8" i="5"/>
  <c r="B9" i="5"/>
  <c r="B10" i="5"/>
  <c r="B11" i="5"/>
  <c r="B12" i="5"/>
  <c r="B2" i="5"/>
  <c r="B3" i="6"/>
  <c r="B4" i="6"/>
  <c r="B5" i="6"/>
  <c r="B6" i="6"/>
  <c r="B7" i="6"/>
  <c r="B8" i="6"/>
  <c r="B9" i="6"/>
  <c r="B10" i="6"/>
  <c r="B11" i="6"/>
  <c r="B12" i="6"/>
  <c r="B2" i="6"/>
  <c r="B3" i="7"/>
  <c r="B4" i="7"/>
  <c r="B5" i="7"/>
  <c r="B6" i="7"/>
  <c r="B7" i="7"/>
  <c r="B8" i="7"/>
  <c r="B9" i="7"/>
  <c r="B10" i="7"/>
  <c r="B11" i="7"/>
  <c r="B12" i="7"/>
  <c r="B2" i="7"/>
  <c r="B3" i="8"/>
  <c r="B4" i="8"/>
  <c r="B5" i="8"/>
  <c r="B6" i="8"/>
  <c r="B7" i="8"/>
  <c r="B8" i="8"/>
  <c r="B9" i="8"/>
  <c r="B10" i="8"/>
  <c r="B11" i="8"/>
  <c r="B12" i="8"/>
  <c r="B2" i="8"/>
  <c r="B3" i="9"/>
  <c r="B4" i="9"/>
  <c r="B5" i="9"/>
  <c r="B6" i="9"/>
  <c r="B7" i="9"/>
  <c r="B8" i="9"/>
  <c r="B9" i="9"/>
  <c r="B10" i="9"/>
  <c r="B11" i="9"/>
  <c r="B12" i="9"/>
  <c r="B3" i="3"/>
  <c r="B4" i="3"/>
  <c r="B5" i="3"/>
  <c r="B6" i="3"/>
  <c r="B7" i="3"/>
  <c r="B8" i="3"/>
  <c r="B9" i="3"/>
  <c r="B10" i="3"/>
  <c r="B11" i="3"/>
  <c r="B12" i="3"/>
  <c r="B2" i="3"/>
  <c r="B3" i="2"/>
  <c r="B4" i="2"/>
  <c r="B5" i="2"/>
  <c r="B6" i="2"/>
  <c r="B7" i="2"/>
  <c r="B8" i="2"/>
  <c r="B9" i="2"/>
  <c r="B10" i="2"/>
  <c r="B11" i="2"/>
  <c r="B12" i="2"/>
  <c r="B2" i="2"/>
  <c r="K3" i="9"/>
  <c r="K4" i="9"/>
  <c r="K5" i="9"/>
  <c r="K6" i="9"/>
  <c r="K7" i="9"/>
  <c r="K8" i="9"/>
  <c r="K9" i="9"/>
  <c r="K10" i="9"/>
  <c r="K11" i="9"/>
  <c r="K12" i="9"/>
  <c r="J3" i="9"/>
  <c r="J4" i="9"/>
  <c r="J5" i="9"/>
  <c r="J6" i="9"/>
  <c r="L6" i="9" s="1"/>
  <c r="J7" i="9"/>
  <c r="J8" i="9"/>
  <c r="J9" i="9"/>
  <c r="J10" i="9"/>
  <c r="L10" i="9" s="1"/>
  <c r="J11" i="9"/>
  <c r="J12" i="9"/>
  <c r="I3" i="9"/>
  <c r="M3" i="9" s="1"/>
  <c r="I4" i="9"/>
  <c r="M4" i="9" s="1"/>
  <c r="I5" i="9"/>
  <c r="L5" i="9" s="1"/>
  <c r="I6" i="9"/>
  <c r="M6" i="9" s="1"/>
  <c r="I7" i="9"/>
  <c r="M7" i="9" s="1"/>
  <c r="I8" i="9"/>
  <c r="M8" i="9" s="1"/>
  <c r="I9" i="9"/>
  <c r="L9" i="9" s="1"/>
  <c r="I10" i="9"/>
  <c r="M10" i="9" s="1"/>
  <c r="I11" i="9"/>
  <c r="M11" i="9" s="1"/>
  <c r="I12" i="9"/>
  <c r="M12" i="9" s="1"/>
  <c r="K2" i="9"/>
  <c r="J2" i="9"/>
  <c r="I2" i="9"/>
  <c r="M2" i="9" s="1"/>
  <c r="M4" i="8"/>
  <c r="K3" i="8"/>
  <c r="K4" i="8"/>
  <c r="K5" i="8"/>
  <c r="K6" i="8"/>
  <c r="K7" i="8"/>
  <c r="K8" i="8"/>
  <c r="K9" i="8"/>
  <c r="K10" i="8"/>
  <c r="K11" i="8"/>
  <c r="K12" i="8"/>
  <c r="J3" i="8"/>
  <c r="L3" i="8" s="1"/>
  <c r="J4" i="8"/>
  <c r="J5" i="8"/>
  <c r="J6" i="8"/>
  <c r="L6" i="8" s="1"/>
  <c r="J7" i="8"/>
  <c r="L7" i="8" s="1"/>
  <c r="J8" i="8"/>
  <c r="J9" i="8"/>
  <c r="J10" i="8"/>
  <c r="L10" i="8" s="1"/>
  <c r="J11" i="8"/>
  <c r="L11" i="8" s="1"/>
  <c r="J12" i="8"/>
  <c r="I3" i="8"/>
  <c r="M3" i="8" s="1"/>
  <c r="I4" i="8"/>
  <c r="L4" i="8" s="1"/>
  <c r="I5" i="8"/>
  <c r="L5" i="8" s="1"/>
  <c r="I6" i="8"/>
  <c r="M6" i="8" s="1"/>
  <c r="I7" i="8"/>
  <c r="M7" i="8" s="1"/>
  <c r="I8" i="8"/>
  <c r="L8" i="8" s="1"/>
  <c r="I9" i="8"/>
  <c r="M9" i="8" s="1"/>
  <c r="I10" i="8"/>
  <c r="M10" i="8" s="1"/>
  <c r="I11" i="8"/>
  <c r="M11" i="8" s="1"/>
  <c r="I12" i="8"/>
  <c r="L12" i="8" s="1"/>
  <c r="K2" i="8"/>
  <c r="J2" i="8"/>
  <c r="I2" i="8"/>
  <c r="L2" i="8" s="1"/>
  <c r="L3" i="7"/>
  <c r="L7" i="7"/>
  <c r="L11" i="7"/>
  <c r="K3" i="7"/>
  <c r="K4" i="7"/>
  <c r="K5" i="7"/>
  <c r="K6" i="7"/>
  <c r="K7" i="7"/>
  <c r="K8" i="7"/>
  <c r="K9" i="7"/>
  <c r="K10" i="7"/>
  <c r="K11" i="7"/>
  <c r="K12" i="7"/>
  <c r="J12" i="7"/>
  <c r="J3" i="7"/>
  <c r="J4" i="7"/>
  <c r="J5" i="7"/>
  <c r="J6" i="7"/>
  <c r="J7" i="7"/>
  <c r="J8" i="7"/>
  <c r="J9" i="7"/>
  <c r="J10" i="7"/>
  <c r="J11" i="7"/>
  <c r="I3" i="7"/>
  <c r="M3" i="7" s="1"/>
  <c r="I4" i="7"/>
  <c r="L4" i="7" s="1"/>
  <c r="I5" i="7"/>
  <c r="M5" i="7" s="1"/>
  <c r="I6" i="7"/>
  <c r="M6" i="7" s="1"/>
  <c r="I7" i="7"/>
  <c r="M7" i="7" s="1"/>
  <c r="I8" i="7"/>
  <c r="L8" i="7" s="1"/>
  <c r="I9" i="7"/>
  <c r="L9" i="7" s="1"/>
  <c r="I10" i="7"/>
  <c r="M10" i="7" s="1"/>
  <c r="I11" i="7"/>
  <c r="M11" i="7" s="1"/>
  <c r="I12" i="7"/>
  <c r="L12" i="7" s="1"/>
  <c r="K2" i="7"/>
  <c r="J2" i="7"/>
  <c r="I2" i="7"/>
  <c r="L2" i="7" s="1"/>
  <c r="L9" i="6"/>
  <c r="K3" i="6"/>
  <c r="K4" i="6"/>
  <c r="K5" i="6"/>
  <c r="K6" i="6"/>
  <c r="K7" i="6"/>
  <c r="K8" i="6"/>
  <c r="K9" i="6"/>
  <c r="K10" i="6"/>
  <c r="K11" i="6"/>
  <c r="K12" i="6"/>
  <c r="J3" i="6"/>
  <c r="J4" i="6"/>
  <c r="J5" i="6"/>
  <c r="L5" i="6" s="1"/>
  <c r="J6" i="6"/>
  <c r="J7" i="6"/>
  <c r="J8" i="6"/>
  <c r="J9" i="6"/>
  <c r="J10" i="6"/>
  <c r="J11" i="6"/>
  <c r="J12" i="6"/>
  <c r="I3" i="6"/>
  <c r="M3" i="6" s="1"/>
  <c r="I4" i="6"/>
  <c r="L4" i="6" s="1"/>
  <c r="I5" i="6"/>
  <c r="M5" i="6" s="1"/>
  <c r="I6" i="6"/>
  <c r="M6" i="6" s="1"/>
  <c r="I7" i="6"/>
  <c r="M7" i="6" s="1"/>
  <c r="I8" i="6"/>
  <c r="L8" i="6" s="1"/>
  <c r="I9" i="6"/>
  <c r="M9" i="6" s="1"/>
  <c r="I10" i="6"/>
  <c r="M10" i="6" s="1"/>
  <c r="I11" i="6"/>
  <c r="M11" i="6" s="1"/>
  <c r="I12" i="6"/>
  <c r="L12" i="6" s="1"/>
  <c r="K2" i="6"/>
  <c r="J2" i="6"/>
  <c r="I2" i="6"/>
  <c r="L2" i="6" s="1"/>
  <c r="M6" i="5"/>
  <c r="M10" i="5"/>
  <c r="K3" i="5"/>
  <c r="K4" i="5"/>
  <c r="K5" i="5"/>
  <c r="M5" i="5" s="1"/>
  <c r="K6" i="5"/>
  <c r="K7" i="5"/>
  <c r="K8" i="5"/>
  <c r="K9" i="5"/>
  <c r="M9" i="5" s="1"/>
  <c r="K10" i="5"/>
  <c r="K11" i="5"/>
  <c r="K12" i="5"/>
  <c r="J3" i="5"/>
  <c r="L3" i="5" s="1"/>
  <c r="J4" i="5"/>
  <c r="J5" i="5"/>
  <c r="L5" i="5" s="1"/>
  <c r="J6" i="5"/>
  <c r="L6" i="5" s="1"/>
  <c r="J7" i="5"/>
  <c r="L7" i="5" s="1"/>
  <c r="J8" i="5"/>
  <c r="J9" i="5"/>
  <c r="L9" i="5" s="1"/>
  <c r="J10" i="5"/>
  <c r="L10" i="5" s="1"/>
  <c r="J11" i="5"/>
  <c r="L11" i="5" s="1"/>
  <c r="J12" i="5"/>
  <c r="I12" i="5"/>
  <c r="L12" i="5" s="1"/>
  <c r="I3" i="5"/>
  <c r="M3" i="5" s="1"/>
  <c r="I4" i="5"/>
  <c r="L4" i="5" s="1"/>
  <c r="I5" i="5"/>
  <c r="I6" i="5"/>
  <c r="I7" i="5"/>
  <c r="M7" i="5" s="1"/>
  <c r="I8" i="5"/>
  <c r="L8" i="5" s="1"/>
  <c r="I9" i="5"/>
  <c r="I10" i="5"/>
  <c r="I11" i="5"/>
  <c r="M11" i="5" s="1"/>
  <c r="K2" i="5"/>
  <c r="M2" i="5" s="1"/>
  <c r="J2" i="5"/>
  <c r="I2" i="5"/>
  <c r="K3" i="4"/>
  <c r="K4" i="4"/>
  <c r="K5" i="4"/>
  <c r="K6" i="4"/>
  <c r="K7" i="4"/>
  <c r="K8" i="4"/>
  <c r="K9" i="4"/>
  <c r="K10" i="4"/>
  <c r="K11" i="4"/>
  <c r="K12" i="4"/>
  <c r="J3" i="4"/>
  <c r="J4" i="4"/>
  <c r="L4" i="4" s="1"/>
  <c r="J5" i="4"/>
  <c r="J6" i="4"/>
  <c r="J7" i="4"/>
  <c r="J8" i="4"/>
  <c r="L8" i="4" s="1"/>
  <c r="J9" i="4"/>
  <c r="J10" i="4"/>
  <c r="J11" i="4"/>
  <c r="J12" i="4"/>
  <c r="L12" i="4" s="1"/>
  <c r="I3" i="4"/>
  <c r="L3" i="4" s="1"/>
  <c r="I4" i="4"/>
  <c r="M4" i="4" s="1"/>
  <c r="I5" i="4"/>
  <c r="M5" i="4" s="1"/>
  <c r="I6" i="4"/>
  <c r="M6" i="4" s="1"/>
  <c r="I7" i="4"/>
  <c r="L7" i="4" s="1"/>
  <c r="I8" i="4"/>
  <c r="M8" i="4" s="1"/>
  <c r="I9" i="4"/>
  <c r="M9" i="4" s="1"/>
  <c r="I10" i="4"/>
  <c r="M10" i="4" s="1"/>
  <c r="I11" i="4"/>
  <c r="L11" i="4" s="1"/>
  <c r="I12" i="4"/>
  <c r="M12" i="4" s="1"/>
  <c r="K2" i="4"/>
  <c r="J2" i="4"/>
  <c r="I2" i="4"/>
  <c r="M2" i="4" s="1"/>
  <c r="K3" i="3"/>
  <c r="K4" i="3"/>
  <c r="K5" i="3"/>
  <c r="K6" i="3"/>
  <c r="K7" i="3"/>
  <c r="K8" i="3"/>
  <c r="K9" i="3"/>
  <c r="K10" i="3"/>
  <c r="K11" i="3"/>
  <c r="K12" i="3"/>
  <c r="J3" i="3"/>
  <c r="J4" i="3"/>
  <c r="L4" i="3" s="1"/>
  <c r="J5" i="3"/>
  <c r="J6" i="3"/>
  <c r="J7" i="3"/>
  <c r="J8" i="3"/>
  <c r="L8" i="3" s="1"/>
  <c r="J9" i="3"/>
  <c r="J10" i="3"/>
  <c r="J11" i="3"/>
  <c r="J12" i="3"/>
  <c r="L12" i="3" s="1"/>
  <c r="I3" i="3"/>
  <c r="M3" i="3" s="1"/>
  <c r="I4" i="3"/>
  <c r="M4" i="3" s="1"/>
  <c r="I5" i="3"/>
  <c r="L5" i="3" s="1"/>
  <c r="I6" i="3"/>
  <c r="L6" i="3" s="1"/>
  <c r="I7" i="3"/>
  <c r="M7" i="3" s="1"/>
  <c r="I8" i="3"/>
  <c r="M8" i="3" s="1"/>
  <c r="I9" i="3"/>
  <c r="L9" i="3" s="1"/>
  <c r="I10" i="3"/>
  <c r="L10" i="3" s="1"/>
  <c r="I11" i="3"/>
  <c r="M11" i="3" s="1"/>
  <c r="I12" i="3"/>
  <c r="M12" i="3" s="1"/>
  <c r="L2" i="3"/>
  <c r="K2" i="3"/>
  <c r="J2" i="3"/>
  <c r="I2" i="3"/>
  <c r="M2" i="3" s="1"/>
  <c r="K3" i="2"/>
  <c r="K4" i="2"/>
  <c r="K5" i="2"/>
  <c r="K6" i="2"/>
  <c r="K7" i="2"/>
  <c r="K8" i="2"/>
  <c r="K9" i="2"/>
  <c r="K10" i="2"/>
  <c r="K11" i="2"/>
  <c r="K12" i="2"/>
  <c r="K2" i="2"/>
  <c r="J3" i="2"/>
  <c r="J4" i="2"/>
  <c r="J5" i="2"/>
  <c r="J6" i="2"/>
  <c r="J7" i="2"/>
  <c r="J8" i="2"/>
  <c r="J9" i="2"/>
  <c r="J10" i="2"/>
  <c r="J11" i="2"/>
  <c r="J12" i="2"/>
  <c r="J2" i="2"/>
  <c r="I3" i="2"/>
  <c r="I4" i="2"/>
  <c r="I5" i="2"/>
  <c r="I6" i="2"/>
  <c r="I7" i="2"/>
  <c r="I8" i="2"/>
  <c r="I9" i="2"/>
  <c r="I10" i="2"/>
  <c r="I11" i="2"/>
  <c r="I12" i="2"/>
  <c r="I2" i="2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7" i="1"/>
  <c r="F38" i="1"/>
  <c r="F39" i="1"/>
  <c r="F40" i="1"/>
  <c r="F41" i="1"/>
  <c r="F42" i="1"/>
  <c r="F43" i="1"/>
  <c r="F44" i="1"/>
  <c r="F45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G2" i="1"/>
  <c r="F2" i="1"/>
  <c r="L2" i="9" l="1"/>
  <c r="L12" i="9"/>
  <c r="L8" i="9"/>
  <c r="L4" i="9"/>
  <c r="L11" i="9"/>
  <c r="L7" i="9"/>
  <c r="L3" i="9"/>
  <c r="M9" i="9"/>
  <c r="M5" i="9"/>
  <c r="M2" i="8"/>
  <c r="M5" i="8"/>
  <c r="M8" i="8"/>
  <c r="L9" i="8"/>
  <c r="M12" i="8"/>
  <c r="M2" i="7"/>
  <c r="M9" i="7"/>
  <c r="L10" i="7"/>
  <c r="L6" i="7"/>
  <c r="M12" i="7"/>
  <c r="M8" i="7"/>
  <c r="M4" i="7"/>
  <c r="L5" i="7"/>
  <c r="M2" i="6"/>
  <c r="L11" i="6"/>
  <c r="L7" i="6"/>
  <c r="L3" i="6"/>
  <c r="L10" i="6"/>
  <c r="L6" i="6"/>
  <c r="M12" i="6"/>
  <c r="M8" i="6"/>
  <c r="M4" i="6"/>
  <c r="M12" i="5"/>
  <c r="M8" i="5"/>
  <c r="M4" i="5"/>
  <c r="L10" i="4"/>
  <c r="L6" i="4"/>
  <c r="L9" i="4"/>
  <c r="L5" i="4"/>
  <c r="M11" i="4"/>
  <c r="M7" i="4"/>
  <c r="M3" i="4"/>
  <c r="M10" i="3"/>
  <c r="L11" i="3"/>
  <c r="L7" i="3"/>
  <c r="L3" i="3"/>
  <c r="M9" i="3"/>
  <c r="M5" i="3"/>
  <c r="M6" i="3"/>
  <c r="L11" i="2"/>
  <c r="L7" i="2"/>
  <c r="L3" i="2"/>
  <c r="M12" i="2"/>
  <c r="M8" i="2"/>
  <c r="L2" i="2"/>
  <c r="L9" i="2"/>
  <c r="L5" i="2"/>
  <c r="M4" i="2"/>
  <c r="L10" i="2"/>
  <c r="L6" i="2"/>
  <c r="L12" i="2"/>
  <c r="L8" i="2"/>
  <c r="L4" i="2"/>
  <c r="M11" i="2"/>
  <c r="M7" i="2"/>
  <c r="M3" i="2"/>
  <c r="M10" i="2"/>
  <c r="M6" i="2"/>
  <c r="M2" i="2"/>
  <c r="M9" i="2"/>
  <c r="M5" i="2"/>
  <c r="L2" i="5"/>
  <c r="L2" i="4"/>
</calcChain>
</file>

<file path=xl/sharedStrings.xml><?xml version="1.0" encoding="utf-8"?>
<sst xmlns="http://schemas.openxmlformats.org/spreadsheetml/2006/main" count="270" uniqueCount="47">
  <si>
    <t>Additive</t>
  </si>
  <si>
    <t>Avg</t>
  </si>
  <si>
    <t>STD</t>
  </si>
  <si>
    <t>Sucrose</t>
  </si>
  <si>
    <t>Trehalose</t>
  </si>
  <si>
    <t>AavLEA1</t>
  </si>
  <si>
    <t>AvLEA1C</t>
  </si>
  <si>
    <t>HeLEA68614</t>
  </si>
  <si>
    <t>AtLEA3-3</t>
  </si>
  <si>
    <t>BSA</t>
  </si>
  <si>
    <t>Exp1</t>
  </si>
  <si>
    <t>Ctrl1</t>
  </si>
  <si>
    <t>Exp2</t>
  </si>
  <si>
    <t>Ctrl2</t>
  </si>
  <si>
    <t>Exp3</t>
  </si>
  <si>
    <t>Ctrl3</t>
  </si>
  <si>
    <t>Act1</t>
  </si>
  <si>
    <t>Act2</t>
  </si>
  <si>
    <t>Act3</t>
  </si>
  <si>
    <t>Protection</t>
  </si>
  <si>
    <t>Act 1</t>
  </si>
  <si>
    <t>Act 2</t>
  </si>
  <si>
    <t>Act 3</t>
  </si>
  <si>
    <t>StDev</t>
  </si>
  <si>
    <t>AtLEA4-2</t>
  </si>
  <si>
    <t xml:space="preserve">% Protection </t>
  </si>
  <si>
    <t>Concentration(mg/mL)</t>
  </si>
  <si>
    <t>Concentration (mM)</t>
  </si>
  <si>
    <t>Concentration (mg/mL)</t>
  </si>
  <si>
    <t>PD50 a</t>
  </si>
  <si>
    <t>PD50 b</t>
  </si>
  <si>
    <t>PD50 c</t>
  </si>
  <si>
    <t>PD50</t>
  </si>
  <si>
    <t>CAHS D</t>
  </si>
  <si>
    <t>N/A</t>
  </si>
  <si>
    <t>E1</t>
  </si>
  <si>
    <t>E2</t>
  </si>
  <si>
    <t>E3</t>
  </si>
  <si>
    <t>C1</t>
  </si>
  <si>
    <t>C2</t>
  </si>
  <si>
    <t>C3</t>
  </si>
  <si>
    <t>E1/C1</t>
  </si>
  <si>
    <t>E2/C2</t>
  </si>
  <si>
    <t>E3/C3</t>
  </si>
  <si>
    <t>Average</t>
  </si>
  <si>
    <t>stdev</t>
  </si>
  <si>
    <t>Concentration(mM)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</si>
</sst>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quotePrefix="1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44099-B6E9-794E-98E1-5C3A4892F66C}">
  <dimension ref="A1:AB99"/>
  <sheetViews>
    <sheetView tabSelected="1" topLeftCell="A54" workbookViewId="0">
      <selection activeCell="J11" sqref="J11"/>
    </sheetView>
  </sheetViews>
  <sheetFormatPr baseColWidth="10" defaultRowHeight="16" x14ac:dyDescent="0.2"/>
  <sheetData>
    <row r="1" spans="1:28" x14ac:dyDescent="0.2">
      <c r="A1" t="s">
        <v>27</v>
      </c>
      <c r="B1" t="s">
        <v>7</v>
      </c>
      <c r="C1" t="s">
        <v>7</v>
      </c>
      <c r="D1" t="s">
        <v>7</v>
      </c>
      <c r="E1" t="s">
        <v>6</v>
      </c>
      <c r="F1" t="s">
        <v>6</v>
      </c>
      <c r="G1" t="s">
        <v>6</v>
      </c>
      <c r="H1" t="s">
        <v>9</v>
      </c>
      <c r="I1" t="s">
        <v>9</v>
      </c>
      <c r="J1" t="s">
        <v>9</v>
      </c>
      <c r="K1" t="s">
        <v>8</v>
      </c>
      <c r="L1" t="s">
        <v>8</v>
      </c>
      <c r="M1" t="s">
        <v>8</v>
      </c>
      <c r="N1" t="s">
        <v>5</v>
      </c>
      <c r="O1" t="s">
        <v>5</v>
      </c>
      <c r="P1" t="s">
        <v>5</v>
      </c>
      <c r="Q1" t="s">
        <v>24</v>
      </c>
      <c r="R1" t="s">
        <v>24</v>
      </c>
      <c r="S1" t="s">
        <v>24</v>
      </c>
      <c r="T1" t="s">
        <v>4</v>
      </c>
      <c r="U1" t="s">
        <v>4</v>
      </c>
      <c r="V1" t="s">
        <v>4</v>
      </c>
      <c r="W1" t="s">
        <v>3</v>
      </c>
      <c r="X1" t="s">
        <v>3</v>
      </c>
      <c r="Y1" t="s">
        <v>3</v>
      </c>
      <c r="Z1" t="s">
        <v>33</v>
      </c>
      <c r="AA1" t="s">
        <v>33</v>
      </c>
      <c r="AB1" t="s">
        <v>33</v>
      </c>
    </row>
    <row r="2" spans="1:28" x14ac:dyDescent="0.2">
      <c r="A2">
        <v>0.78465127999999995</v>
      </c>
      <c r="B2">
        <v>105.06329100000001</v>
      </c>
      <c r="C2">
        <v>100</v>
      </c>
      <c r="D2">
        <v>101.21951199999999</v>
      </c>
    </row>
    <row r="3" spans="1:28" x14ac:dyDescent="0.2">
      <c r="A3">
        <v>0.58848845999999999</v>
      </c>
      <c r="B3">
        <v>95.402298900000005</v>
      </c>
      <c r="C3">
        <v>97.701149400000006</v>
      </c>
      <c r="D3">
        <v>98.850574699999996</v>
      </c>
    </row>
    <row r="4" spans="1:28" x14ac:dyDescent="0.2">
      <c r="A4">
        <v>0.39232563999999998</v>
      </c>
      <c r="B4">
        <v>94.565217399999995</v>
      </c>
      <c r="C4">
        <v>100</v>
      </c>
      <c r="D4">
        <v>98.795180700000003</v>
      </c>
    </row>
    <row r="5" spans="1:28" x14ac:dyDescent="0.2">
      <c r="A5">
        <v>0.19616281999999999</v>
      </c>
      <c r="B5">
        <v>93.975903599999995</v>
      </c>
      <c r="C5">
        <v>92.771084299999998</v>
      </c>
      <c r="D5">
        <v>94.252873600000001</v>
      </c>
    </row>
    <row r="6" spans="1:28" x14ac:dyDescent="0.2">
      <c r="A6">
        <v>7.8465129999999994E-2</v>
      </c>
      <c r="B6">
        <v>73.809523799999994</v>
      </c>
      <c r="C6">
        <v>85.714285700000005</v>
      </c>
      <c r="D6">
        <v>71.084337300000001</v>
      </c>
    </row>
    <row r="7" spans="1:28" x14ac:dyDescent="0.2">
      <c r="A7">
        <v>3.923256E-2</v>
      </c>
      <c r="B7">
        <v>30.379746799999999</v>
      </c>
      <c r="C7">
        <v>27.8481013</v>
      </c>
      <c r="D7">
        <v>37.931034500000003</v>
      </c>
    </row>
    <row r="8" spans="1:28" x14ac:dyDescent="0.2">
      <c r="A8">
        <v>1.961628E-2</v>
      </c>
      <c r="B8">
        <v>22.784810100000001</v>
      </c>
      <c r="C8">
        <v>25.287356299999999</v>
      </c>
      <c r="D8">
        <v>24.7058824</v>
      </c>
    </row>
    <row r="9" spans="1:28" x14ac:dyDescent="0.2">
      <c r="A9">
        <v>3.9232599999999996E-3</v>
      </c>
      <c r="B9">
        <v>17.441860500000001</v>
      </c>
      <c r="C9">
        <v>17.977528100000001</v>
      </c>
      <c r="D9">
        <v>18.292682899999999</v>
      </c>
    </row>
    <row r="10" spans="1:28" x14ac:dyDescent="0.2">
      <c r="A10">
        <v>1.9616299999999998E-3</v>
      </c>
      <c r="B10">
        <v>13.414634100000001</v>
      </c>
      <c r="C10">
        <v>10.7142857</v>
      </c>
      <c r="D10">
        <v>10.7142857</v>
      </c>
    </row>
    <row r="11" spans="1:28" x14ac:dyDescent="0.2">
      <c r="A11">
        <v>3.9232999999999998E-4</v>
      </c>
      <c r="B11">
        <v>6.0975609799999999</v>
      </c>
      <c r="C11">
        <v>9.0909090900000002</v>
      </c>
      <c r="D11">
        <v>4.7619047600000002</v>
      </c>
    </row>
    <row r="12" spans="1:28" x14ac:dyDescent="0.2">
      <c r="A12">
        <v>0</v>
      </c>
      <c r="B12">
        <v>2.3255813999999999</v>
      </c>
      <c r="C12">
        <v>3.6585365900000002</v>
      </c>
      <c r="D12">
        <v>1.2345679000000001</v>
      </c>
    </row>
    <row r="13" spans="1:28" x14ac:dyDescent="0.2">
      <c r="A13">
        <v>0.81578678000000004</v>
      </c>
      <c r="E13">
        <v>100</v>
      </c>
      <c r="F13">
        <v>101.204819</v>
      </c>
      <c r="G13">
        <v>98.795180700000003</v>
      </c>
    </row>
    <row r="14" spans="1:28" x14ac:dyDescent="0.2">
      <c r="A14">
        <v>0.61184008000000001</v>
      </c>
      <c r="E14">
        <v>95.402298900000005</v>
      </c>
      <c r="F14">
        <v>102.298851</v>
      </c>
      <c r="G14">
        <v>101.136364</v>
      </c>
    </row>
    <row r="15" spans="1:28" x14ac:dyDescent="0.2">
      <c r="A15">
        <v>0.40789339000000002</v>
      </c>
      <c r="E15">
        <v>96.551724100000001</v>
      </c>
      <c r="F15">
        <v>97.7272727</v>
      </c>
      <c r="G15">
        <v>92.553191499999997</v>
      </c>
    </row>
    <row r="16" spans="1:28" x14ac:dyDescent="0.2">
      <c r="A16">
        <v>0.20394669000000001</v>
      </c>
      <c r="E16">
        <v>91.011235999999997</v>
      </c>
      <c r="F16">
        <v>91.111111100000002</v>
      </c>
      <c r="G16">
        <v>97.777777799999996</v>
      </c>
    </row>
    <row r="17" spans="1:10" x14ac:dyDescent="0.2">
      <c r="A17">
        <v>8.1578680000000001E-2</v>
      </c>
      <c r="E17">
        <v>55.952381000000003</v>
      </c>
      <c r="F17">
        <v>50.561797800000001</v>
      </c>
      <c r="G17">
        <v>50</v>
      </c>
    </row>
    <row r="18" spans="1:10" x14ac:dyDescent="0.2">
      <c r="A18">
        <v>4.078934E-2</v>
      </c>
      <c r="E18">
        <v>35.164835199999999</v>
      </c>
      <c r="F18">
        <v>28.888888900000001</v>
      </c>
      <c r="G18">
        <v>29.213483100000001</v>
      </c>
    </row>
    <row r="19" spans="1:10" x14ac:dyDescent="0.2">
      <c r="A19">
        <v>2.039467E-2</v>
      </c>
      <c r="E19">
        <v>26.373626399999999</v>
      </c>
      <c r="F19">
        <v>25.555555600000002</v>
      </c>
      <c r="G19">
        <v>23.863636400000001</v>
      </c>
    </row>
    <row r="20" spans="1:10" x14ac:dyDescent="0.2">
      <c r="A20">
        <v>4.0789299999999997E-3</v>
      </c>
      <c r="E20">
        <v>19.5402299</v>
      </c>
      <c r="F20">
        <v>20.8791209</v>
      </c>
      <c r="G20">
        <v>20</v>
      </c>
    </row>
    <row r="21" spans="1:10" x14ac:dyDescent="0.2">
      <c r="A21">
        <v>2.0394699999999998E-3</v>
      </c>
      <c r="E21">
        <v>13.953488399999999</v>
      </c>
      <c r="F21">
        <v>12.5</v>
      </c>
      <c r="G21">
        <v>12.6436782</v>
      </c>
    </row>
    <row r="22" spans="1:10" x14ac:dyDescent="0.2">
      <c r="A22">
        <v>4.0789E-4</v>
      </c>
      <c r="E22">
        <v>5.6818181799999996</v>
      </c>
      <c r="F22">
        <v>5.5555555600000002</v>
      </c>
      <c r="G22">
        <v>8.3333333300000003</v>
      </c>
    </row>
    <row r="23" spans="1:10" x14ac:dyDescent="0.2">
      <c r="A23">
        <v>0</v>
      </c>
      <c r="E23">
        <v>2.5316455699999998</v>
      </c>
      <c r="F23">
        <v>2.5</v>
      </c>
      <c r="G23">
        <v>2.5641025599999998</v>
      </c>
    </row>
    <row r="24" spans="1:10" x14ac:dyDescent="0.2">
      <c r="A24">
        <v>0.28930898999999999</v>
      </c>
      <c r="H24">
        <v>100</v>
      </c>
      <c r="I24">
        <v>100</v>
      </c>
      <c r="J24">
        <v>101.162791</v>
      </c>
    </row>
    <row r="25" spans="1:10" x14ac:dyDescent="0.2">
      <c r="A25">
        <v>0.21698174000000001</v>
      </c>
      <c r="H25">
        <v>100</v>
      </c>
      <c r="I25">
        <v>93.258426999999998</v>
      </c>
      <c r="J25">
        <v>93.258426999999998</v>
      </c>
    </row>
    <row r="26" spans="1:10" x14ac:dyDescent="0.2">
      <c r="A26">
        <v>0.14465449999999999</v>
      </c>
      <c r="H26">
        <v>75.280898899999997</v>
      </c>
      <c r="I26">
        <v>77.011494299999995</v>
      </c>
      <c r="J26">
        <v>73.333333300000007</v>
      </c>
    </row>
    <row r="27" spans="1:10" x14ac:dyDescent="0.2">
      <c r="A27">
        <v>7.2327249999999996E-2</v>
      </c>
      <c r="H27">
        <v>36.6666667</v>
      </c>
      <c r="I27">
        <v>38.461538500000003</v>
      </c>
      <c r="J27">
        <v>30.337078699999999</v>
      </c>
    </row>
    <row r="28" spans="1:10" x14ac:dyDescent="0.2">
      <c r="A28">
        <v>2.8930899999999999E-2</v>
      </c>
      <c r="H28">
        <v>20.689655200000001</v>
      </c>
      <c r="I28">
        <v>20.689655200000001</v>
      </c>
      <c r="J28">
        <v>21.428571399999999</v>
      </c>
    </row>
    <row r="29" spans="1:10" x14ac:dyDescent="0.2">
      <c r="A29">
        <v>1.4465449999999999E-2</v>
      </c>
      <c r="H29">
        <v>14.117647099999999</v>
      </c>
      <c r="I29">
        <v>16.279069799999998</v>
      </c>
      <c r="J29">
        <v>11.627907</v>
      </c>
    </row>
    <row r="30" spans="1:10" x14ac:dyDescent="0.2">
      <c r="A30">
        <v>7.2327199999999998E-3</v>
      </c>
      <c r="H30">
        <v>8.0459770099999997</v>
      </c>
      <c r="I30">
        <v>5.7471264399999997</v>
      </c>
      <c r="J30">
        <v>4.7619047600000002</v>
      </c>
    </row>
    <row r="31" spans="1:10" x14ac:dyDescent="0.2">
      <c r="A31">
        <v>1.4465400000000001E-3</v>
      </c>
      <c r="H31">
        <v>3.6144578300000001</v>
      </c>
      <c r="I31">
        <v>4.7058823500000004</v>
      </c>
      <c r="J31">
        <v>4.5454545499999996</v>
      </c>
    </row>
    <row r="32" spans="1:10" x14ac:dyDescent="0.2">
      <c r="A32">
        <v>7.2327000000000003E-4</v>
      </c>
      <c r="H32">
        <v>4.8780487800000003</v>
      </c>
      <c r="I32">
        <v>4.8780487800000003</v>
      </c>
      <c r="J32">
        <v>3.6144578300000001</v>
      </c>
    </row>
    <row r="33" spans="1:16" x14ac:dyDescent="0.2">
      <c r="A33">
        <v>1.4464999999999999E-4</v>
      </c>
      <c r="H33">
        <v>1.2048192799999999</v>
      </c>
      <c r="I33">
        <v>3.5294117599999999</v>
      </c>
      <c r="J33">
        <v>2.2988505699999999</v>
      </c>
    </row>
    <row r="34" spans="1:16" x14ac:dyDescent="0.2">
      <c r="A34">
        <v>0</v>
      </c>
      <c r="H34">
        <v>2.3529411800000002</v>
      </c>
      <c r="I34">
        <v>2.3809523800000001</v>
      </c>
      <c r="J34">
        <v>1.1494252899999999</v>
      </c>
    </row>
    <row r="35" spans="1:16" x14ac:dyDescent="0.2">
      <c r="A35">
        <v>1.1049320899999999</v>
      </c>
      <c r="K35">
        <v>100</v>
      </c>
      <c r="L35">
        <v>103.125</v>
      </c>
      <c r="M35">
        <v>95.522388100000001</v>
      </c>
    </row>
    <row r="36" spans="1:16" x14ac:dyDescent="0.2">
      <c r="A36">
        <v>0.82869906000000004</v>
      </c>
      <c r="K36">
        <v>97.333333300000007</v>
      </c>
      <c r="L36">
        <v>89.610389600000005</v>
      </c>
      <c r="M36">
        <v>91.666666699999993</v>
      </c>
    </row>
    <row r="37" spans="1:16" x14ac:dyDescent="0.2">
      <c r="A37">
        <v>0.55246603999999999</v>
      </c>
      <c r="K37">
        <v>91.044776100000007</v>
      </c>
      <c r="L37">
        <v>88.461538500000003</v>
      </c>
      <c r="M37">
        <v>92.753623200000007</v>
      </c>
    </row>
    <row r="38" spans="1:16" x14ac:dyDescent="0.2">
      <c r="A38">
        <v>0.27623302</v>
      </c>
      <c r="K38">
        <v>58.823529399999998</v>
      </c>
      <c r="L38">
        <v>66.666666699999993</v>
      </c>
      <c r="M38">
        <v>67.692307700000001</v>
      </c>
    </row>
    <row r="39" spans="1:16" x14ac:dyDescent="0.2">
      <c r="A39">
        <v>0.11049320999999999</v>
      </c>
      <c r="K39">
        <v>38.2716049</v>
      </c>
      <c r="L39">
        <v>27.142857100000001</v>
      </c>
      <c r="M39">
        <v>22.5352113</v>
      </c>
    </row>
    <row r="40" spans="1:16" x14ac:dyDescent="0.2">
      <c r="A40">
        <v>5.52466E-2</v>
      </c>
      <c r="K40">
        <v>16.4179104</v>
      </c>
      <c r="L40">
        <v>13.8888889</v>
      </c>
      <c r="M40">
        <v>12.676056300000001</v>
      </c>
    </row>
    <row r="41" spans="1:16" x14ac:dyDescent="0.2">
      <c r="A41">
        <v>2.76233E-2</v>
      </c>
      <c r="K41">
        <v>9.3333333300000003</v>
      </c>
      <c r="L41">
        <v>9.4594594599999997</v>
      </c>
      <c r="M41">
        <v>11.594202900000001</v>
      </c>
    </row>
    <row r="42" spans="1:16" x14ac:dyDescent="0.2">
      <c r="A42">
        <v>5.5246599999999998E-3</v>
      </c>
      <c r="K42">
        <v>9.6774193499999992</v>
      </c>
      <c r="L42">
        <v>6.7796610199999998</v>
      </c>
      <c r="M42">
        <v>11.4754098</v>
      </c>
    </row>
    <row r="43" spans="1:16" x14ac:dyDescent="0.2">
      <c r="A43">
        <v>2.7623299999999999E-3</v>
      </c>
      <c r="K43">
        <v>12.9032258</v>
      </c>
      <c r="L43">
        <v>6.8965517199999997</v>
      </c>
      <c r="M43">
        <v>5</v>
      </c>
    </row>
    <row r="44" spans="1:16" x14ac:dyDescent="0.2">
      <c r="A44">
        <v>5.5247E-4</v>
      </c>
      <c r="K44">
        <v>0.32786884999999999</v>
      </c>
      <c r="L44">
        <v>1.20689655</v>
      </c>
      <c r="M44">
        <v>1.58730159</v>
      </c>
    </row>
    <row r="45" spans="1:16" x14ac:dyDescent="0.2">
      <c r="A45">
        <v>0</v>
      </c>
      <c r="K45">
        <v>0.14705882000000001</v>
      </c>
      <c r="L45">
        <v>1.58730159</v>
      </c>
      <c r="M45">
        <v>0.74626866000000003</v>
      </c>
    </row>
    <row r="46" spans="1:16" x14ac:dyDescent="0.2">
      <c r="A46">
        <v>1.2477828500000001</v>
      </c>
      <c r="N46">
        <v>102.38095199999999</v>
      </c>
      <c r="O46">
        <v>98.823529399999998</v>
      </c>
      <c r="P46">
        <v>101.17647100000001</v>
      </c>
    </row>
    <row r="47" spans="1:16" x14ac:dyDescent="0.2">
      <c r="A47">
        <v>0.93583713000000002</v>
      </c>
      <c r="N47">
        <v>100</v>
      </c>
      <c r="O47">
        <v>101.190476</v>
      </c>
      <c r="P47">
        <v>102.38095199999999</v>
      </c>
    </row>
    <row r="48" spans="1:16" x14ac:dyDescent="0.2">
      <c r="A48">
        <v>0.62389141999999997</v>
      </c>
      <c r="N48">
        <v>64.705882399999993</v>
      </c>
      <c r="O48">
        <v>64.705882399999993</v>
      </c>
      <c r="P48">
        <v>58.6206897</v>
      </c>
    </row>
    <row r="49" spans="1:19" x14ac:dyDescent="0.2">
      <c r="A49">
        <v>0.31194570999999999</v>
      </c>
      <c r="N49">
        <v>40.697674399999997</v>
      </c>
      <c r="O49">
        <v>32.941176499999997</v>
      </c>
      <c r="P49">
        <v>32.558139500000003</v>
      </c>
    </row>
    <row r="50" spans="1:19" x14ac:dyDescent="0.2">
      <c r="A50">
        <v>0.12477828000000001</v>
      </c>
      <c r="N50">
        <v>28.735632200000001</v>
      </c>
      <c r="O50">
        <v>31.034482799999999</v>
      </c>
      <c r="P50">
        <v>29.411764699999999</v>
      </c>
    </row>
    <row r="51" spans="1:19" x14ac:dyDescent="0.2">
      <c r="A51">
        <v>6.2389140000000003E-2</v>
      </c>
      <c r="N51">
        <v>13.953488399999999</v>
      </c>
      <c r="O51">
        <v>15.2941176</v>
      </c>
      <c r="P51">
        <v>10.3448276</v>
      </c>
    </row>
    <row r="52" spans="1:19" x14ac:dyDescent="0.2">
      <c r="A52">
        <v>3.1194570000000001E-2</v>
      </c>
      <c r="N52">
        <v>18.390804599999999</v>
      </c>
      <c r="O52">
        <v>9.1954022999999996</v>
      </c>
      <c r="P52">
        <v>14.9425287</v>
      </c>
    </row>
    <row r="53" spans="1:19" x14ac:dyDescent="0.2">
      <c r="A53">
        <v>6.2389100000000003E-3</v>
      </c>
      <c r="N53">
        <v>9.0909090900000002</v>
      </c>
      <c r="O53">
        <v>10.4651163</v>
      </c>
      <c r="P53">
        <v>6.8181818200000004</v>
      </c>
    </row>
    <row r="54" spans="1:19" x14ac:dyDescent="0.2">
      <c r="A54">
        <v>3.1194600000000001E-3</v>
      </c>
      <c r="N54">
        <v>10.975609800000001</v>
      </c>
      <c r="O54">
        <v>8.1395348799999994</v>
      </c>
      <c r="P54">
        <v>7.0588235299999997</v>
      </c>
    </row>
    <row r="55" spans="1:19" x14ac:dyDescent="0.2">
      <c r="A55">
        <v>6.2388999999999999E-4</v>
      </c>
      <c r="N55">
        <v>3.5714285700000001</v>
      </c>
      <c r="O55">
        <v>4.7619047600000002</v>
      </c>
      <c r="P55">
        <v>6.0240963900000004</v>
      </c>
    </row>
    <row r="56" spans="1:19" x14ac:dyDescent="0.2">
      <c r="A56">
        <v>0</v>
      </c>
      <c r="N56">
        <v>3.6585365900000002</v>
      </c>
      <c r="O56">
        <v>2.4390243900000002</v>
      </c>
      <c r="P56">
        <v>2.4390243900000002</v>
      </c>
    </row>
    <row r="57" spans="1:19" x14ac:dyDescent="0.2">
      <c r="A57">
        <v>1.9082585599999999</v>
      </c>
      <c r="Q57">
        <v>97.674418599999996</v>
      </c>
      <c r="R57">
        <v>96.703296699999996</v>
      </c>
      <c r="S57">
        <v>103.52941199999999</v>
      </c>
    </row>
    <row r="58" spans="1:19" x14ac:dyDescent="0.2">
      <c r="A58">
        <v>1.4311939199999999</v>
      </c>
      <c r="Q58">
        <v>91.954023000000007</v>
      </c>
      <c r="R58">
        <v>96.551724100000001</v>
      </c>
      <c r="S58">
        <v>93.181818199999995</v>
      </c>
    </row>
    <row r="59" spans="1:19" x14ac:dyDescent="0.2">
      <c r="A59">
        <v>0.95412927999999997</v>
      </c>
      <c r="Q59">
        <v>52.941176499999997</v>
      </c>
      <c r="R59">
        <v>50</v>
      </c>
      <c r="S59">
        <v>51.190476199999999</v>
      </c>
    </row>
    <row r="60" spans="1:19" x14ac:dyDescent="0.2">
      <c r="A60">
        <v>0.47706463999999998</v>
      </c>
      <c r="Q60">
        <v>34.8837209</v>
      </c>
      <c r="R60">
        <v>40</v>
      </c>
      <c r="S60">
        <v>35.714285699999998</v>
      </c>
    </row>
    <row r="61" spans="1:19" x14ac:dyDescent="0.2">
      <c r="A61">
        <v>0.19082586000000001</v>
      </c>
      <c r="Q61">
        <v>21.176470599999998</v>
      </c>
      <c r="R61">
        <v>23.529411799999998</v>
      </c>
      <c r="S61">
        <v>18.823529400000002</v>
      </c>
    </row>
    <row r="62" spans="1:19" x14ac:dyDescent="0.2">
      <c r="A62">
        <v>9.5412930000000007E-2</v>
      </c>
      <c r="Q62">
        <v>17.857142899999999</v>
      </c>
      <c r="R62">
        <v>13.636363599999999</v>
      </c>
      <c r="S62">
        <v>17.441860500000001</v>
      </c>
    </row>
    <row r="63" spans="1:19" x14ac:dyDescent="0.2">
      <c r="A63">
        <v>4.7706459999999999E-2</v>
      </c>
      <c r="Q63">
        <v>16.279069799999998</v>
      </c>
      <c r="R63">
        <v>12.941176499999999</v>
      </c>
      <c r="S63">
        <v>14.606741599999999</v>
      </c>
    </row>
    <row r="64" spans="1:19" x14ac:dyDescent="0.2">
      <c r="A64">
        <v>9.5412899999999991E-3</v>
      </c>
      <c r="Q64">
        <v>10.4651163</v>
      </c>
      <c r="R64">
        <v>11.627907</v>
      </c>
      <c r="S64">
        <v>7.0588235299999997</v>
      </c>
    </row>
    <row r="65" spans="1:25" x14ac:dyDescent="0.2">
      <c r="A65">
        <v>4.7706500000000004E-3</v>
      </c>
      <c r="Q65">
        <v>5.9523809500000002</v>
      </c>
      <c r="R65">
        <v>4.7058823500000004</v>
      </c>
      <c r="S65">
        <v>2.4691358000000001</v>
      </c>
    </row>
    <row r="66" spans="1:25" x14ac:dyDescent="0.2">
      <c r="A66">
        <v>9.5412999999999997E-4</v>
      </c>
      <c r="Q66">
        <v>3.4883720899999999</v>
      </c>
      <c r="R66">
        <v>4.5977011499999998</v>
      </c>
      <c r="S66">
        <v>3.5714285700000001</v>
      </c>
    </row>
    <row r="67" spans="1:25" x14ac:dyDescent="0.2">
      <c r="A67">
        <v>0</v>
      </c>
      <c r="Q67">
        <v>2.4096385499999999</v>
      </c>
      <c r="R67">
        <v>2.3809523800000001</v>
      </c>
      <c r="S67">
        <v>4.7058823500000004</v>
      </c>
    </row>
    <row r="68" spans="1:25" x14ac:dyDescent="0.2">
      <c r="A68">
        <v>52.863901900000002</v>
      </c>
      <c r="T68">
        <v>82.894736800000004</v>
      </c>
      <c r="U68">
        <v>88.3116883</v>
      </c>
      <c r="V68">
        <v>85.526315800000006</v>
      </c>
    </row>
    <row r="69" spans="1:25" x14ac:dyDescent="0.2">
      <c r="A69">
        <v>39.647926400000003</v>
      </c>
      <c r="T69">
        <v>67.857142899999999</v>
      </c>
      <c r="U69">
        <v>56.164383600000001</v>
      </c>
      <c r="V69">
        <v>58.441558399999998</v>
      </c>
    </row>
    <row r="70" spans="1:25" x14ac:dyDescent="0.2">
      <c r="A70">
        <v>26.4319509</v>
      </c>
      <c r="T70">
        <v>27.2727273</v>
      </c>
      <c r="U70">
        <v>25.316455699999999</v>
      </c>
      <c r="V70">
        <v>23.456790099999999</v>
      </c>
    </row>
    <row r="71" spans="1:25" x14ac:dyDescent="0.2">
      <c r="A71">
        <v>13.215975500000001</v>
      </c>
      <c r="T71">
        <v>12.658227800000001</v>
      </c>
      <c r="U71">
        <v>11.25</v>
      </c>
      <c r="V71">
        <v>11.25</v>
      </c>
    </row>
    <row r="72" spans="1:25" x14ac:dyDescent="0.2">
      <c r="A72">
        <v>5.2863901899999997</v>
      </c>
      <c r="T72">
        <v>6.1728395100000002</v>
      </c>
      <c r="U72">
        <v>6.4102564099999997</v>
      </c>
      <c r="V72">
        <v>6.0975609799999999</v>
      </c>
    </row>
    <row r="73" spans="1:25" x14ac:dyDescent="0.2">
      <c r="A73">
        <v>2.6431950899999999</v>
      </c>
      <c r="T73">
        <v>3.6585365900000002</v>
      </c>
      <c r="U73">
        <v>4.7619047600000002</v>
      </c>
      <c r="V73">
        <v>3.8461538499999999</v>
      </c>
    </row>
    <row r="74" spans="1:25" x14ac:dyDescent="0.2">
      <c r="A74">
        <v>1.3215975499999999</v>
      </c>
      <c r="T74">
        <v>1.2658227799999999</v>
      </c>
      <c r="U74">
        <v>4.9382716000000002</v>
      </c>
      <c r="V74">
        <v>1.0714285699999999</v>
      </c>
    </row>
    <row r="75" spans="1:25" x14ac:dyDescent="0.2">
      <c r="A75">
        <v>0.26431950999999998</v>
      </c>
      <c r="T75">
        <v>1.2658227799999999</v>
      </c>
      <c r="U75">
        <v>0.77922077999999995</v>
      </c>
      <c r="V75">
        <v>1.13924051</v>
      </c>
    </row>
    <row r="76" spans="1:25" x14ac:dyDescent="0.2">
      <c r="A76">
        <v>0.13215974999999999</v>
      </c>
      <c r="T76">
        <v>1.25</v>
      </c>
      <c r="U76">
        <v>0.89743589999999995</v>
      </c>
      <c r="V76">
        <v>1.11111111</v>
      </c>
    </row>
    <row r="77" spans="1:25" x14ac:dyDescent="0.2">
      <c r="A77">
        <v>2.6431949999999999E-2</v>
      </c>
      <c r="T77">
        <v>0.75949367000000001</v>
      </c>
      <c r="U77">
        <v>0.63291138999999996</v>
      </c>
      <c r="V77">
        <v>1.05882353</v>
      </c>
    </row>
    <row r="78" spans="1:25" x14ac:dyDescent="0.2">
      <c r="A78">
        <v>0</v>
      </c>
      <c r="T78">
        <v>1.19047619</v>
      </c>
      <c r="U78">
        <v>0.86419752999999999</v>
      </c>
      <c r="V78">
        <v>1.2195122</v>
      </c>
    </row>
    <row r="79" spans="1:25" x14ac:dyDescent="0.2">
      <c r="A79">
        <v>58.4282793</v>
      </c>
      <c r="W79">
        <v>34.210526299999998</v>
      </c>
      <c r="X79">
        <v>26.315789500000001</v>
      </c>
      <c r="Y79">
        <v>31.578947400000001</v>
      </c>
    </row>
    <row r="80" spans="1:25" x14ac:dyDescent="0.2">
      <c r="A80">
        <v>43.821209500000002</v>
      </c>
      <c r="W80">
        <v>15.5844156</v>
      </c>
      <c r="X80">
        <v>15.277777800000001</v>
      </c>
      <c r="Y80">
        <v>14.2857143</v>
      </c>
    </row>
    <row r="81" spans="1:28" x14ac:dyDescent="0.2">
      <c r="A81">
        <v>29.214139599999999</v>
      </c>
      <c r="W81">
        <v>13.5135135</v>
      </c>
      <c r="X81">
        <v>12.162162199999999</v>
      </c>
      <c r="Y81">
        <v>14.2857143</v>
      </c>
    </row>
    <row r="82" spans="1:28" x14ac:dyDescent="0.2">
      <c r="A82">
        <v>14.6070698</v>
      </c>
      <c r="W82">
        <v>14.084507</v>
      </c>
      <c r="X82">
        <v>7.79220779</v>
      </c>
      <c r="Y82">
        <v>7.6923076899999998</v>
      </c>
    </row>
    <row r="83" spans="1:28" x14ac:dyDescent="0.2">
      <c r="A83">
        <v>5.8428279300000003</v>
      </c>
      <c r="W83">
        <v>8</v>
      </c>
      <c r="X83">
        <v>8.1081081099999999</v>
      </c>
      <c r="Y83">
        <v>9.3333333300000003</v>
      </c>
    </row>
    <row r="84" spans="1:28" x14ac:dyDescent="0.2">
      <c r="A84">
        <v>2.9214139600000002</v>
      </c>
      <c r="W84">
        <v>4.2253521100000002</v>
      </c>
      <c r="X84">
        <v>5.4054054100000002</v>
      </c>
      <c r="Y84">
        <v>5</v>
      </c>
    </row>
    <row r="85" spans="1:28" x14ac:dyDescent="0.2">
      <c r="A85">
        <v>1.4607069800000001</v>
      </c>
      <c r="W85">
        <v>2.6666666700000001</v>
      </c>
      <c r="X85">
        <v>2.7397260299999999</v>
      </c>
      <c r="Y85">
        <v>5.5555555600000002</v>
      </c>
    </row>
    <row r="86" spans="1:28" x14ac:dyDescent="0.2">
      <c r="A86">
        <v>0.2921414</v>
      </c>
      <c r="W86">
        <v>0.82191780999999997</v>
      </c>
      <c r="X86">
        <v>5.4794520499999999</v>
      </c>
      <c r="Y86">
        <v>2.8169014099999998</v>
      </c>
    </row>
    <row r="87" spans="1:28" x14ac:dyDescent="0.2">
      <c r="A87">
        <v>0.1460707</v>
      </c>
      <c r="W87">
        <v>2.6666666700000001</v>
      </c>
      <c r="X87">
        <v>1.36986301</v>
      </c>
      <c r="Y87">
        <v>1.4084506999999999</v>
      </c>
    </row>
    <row r="88" spans="1:28" x14ac:dyDescent="0.2">
      <c r="A88">
        <v>2.921414E-2</v>
      </c>
      <c r="W88">
        <v>0.67567568</v>
      </c>
      <c r="X88">
        <v>1.3513513500000001</v>
      </c>
      <c r="Y88">
        <v>2.6666666700000001</v>
      </c>
    </row>
    <row r="89" spans="1:28" x14ac:dyDescent="0.2">
      <c r="A89">
        <v>0</v>
      </c>
      <c r="W89">
        <v>1.4285714300000001</v>
      </c>
      <c r="X89">
        <v>1.3513513500000001</v>
      </c>
      <c r="Y89">
        <v>1.3513513500000001</v>
      </c>
    </row>
    <row r="90" spans="1:28" x14ac:dyDescent="0.2">
      <c r="A90">
        <v>0.78476550421968416</v>
      </c>
      <c r="Z90">
        <v>86.718518274396075</v>
      </c>
      <c r="AA90">
        <v>76.468326728573956</v>
      </c>
      <c r="AB90">
        <v>88.938621339457612</v>
      </c>
    </row>
    <row r="91" spans="1:28" x14ac:dyDescent="0.2">
      <c r="A91">
        <v>0.58857412816476307</v>
      </c>
      <c r="Z91">
        <v>104.15332806718493</v>
      </c>
      <c r="AA91">
        <v>88.270254503026308</v>
      </c>
      <c r="AB91">
        <v>96.892759733729122</v>
      </c>
    </row>
    <row r="92" spans="1:28" x14ac:dyDescent="0.2">
      <c r="A92">
        <v>0.39238275210984208</v>
      </c>
      <c r="Z92">
        <v>83.519224601788835</v>
      </c>
      <c r="AA92">
        <v>79.313667358434643</v>
      </c>
      <c r="AB92">
        <v>81.642176097841158</v>
      </c>
    </row>
    <row r="93" spans="1:28" x14ac:dyDescent="0.2">
      <c r="A93">
        <v>0.19619137605492104</v>
      </c>
      <c r="Z93">
        <v>69.803324678425412</v>
      </c>
      <c r="AA93">
        <v>74.600930670907687</v>
      </c>
      <c r="AB93">
        <v>76.244784632480389</v>
      </c>
    </row>
    <row r="94" spans="1:28" x14ac:dyDescent="0.2">
      <c r="A94">
        <v>7.8476550421968425E-2</v>
      </c>
      <c r="Z94">
        <v>56.570360514477599</v>
      </c>
      <c r="AA94">
        <v>63.574767938207174</v>
      </c>
      <c r="AB94">
        <v>59.538781938878572</v>
      </c>
    </row>
    <row r="95" spans="1:28" x14ac:dyDescent="0.2">
      <c r="A95">
        <v>3.9238275210984212E-2</v>
      </c>
      <c r="Z95">
        <v>48.745005947116404</v>
      </c>
      <c r="AA95">
        <v>56.48205614983025</v>
      </c>
      <c r="AB95">
        <v>53.137351438545103</v>
      </c>
    </row>
    <row r="96" spans="1:28" x14ac:dyDescent="0.2">
      <c r="A96">
        <v>1.9619137605492106E-2</v>
      </c>
      <c r="Z96">
        <v>39.237747219283911</v>
      </c>
      <c r="AA96">
        <v>45.715118184798058</v>
      </c>
      <c r="AB96">
        <v>43.893766197764478</v>
      </c>
    </row>
    <row r="97" spans="1:28" x14ac:dyDescent="0.2">
      <c r="A97">
        <v>3.9238275210984209E-3</v>
      </c>
      <c r="Z97">
        <v>13.765412439146443</v>
      </c>
      <c r="AA97">
        <v>17.796408609822791</v>
      </c>
      <c r="AB97">
        <v>14.491568268837726</v>
      </c>
    </row>
    <row r="98" spans="1:28" x14ac:dyDescent="0.2">
      <c r="A98">
        <v>1.9619137605492104E-3</v>
      </c>
      <c r="Z98">
        <v>4.8271752085816493</v>
      </c>
      <c r="AA98">
        <v>0.45579781625225385</v>
      </c>
      <c r="AB98">
        <v>4.6729519788534439</v>
      </c>
    </row>
    <row r="99" spans="1:28" x14ac:dyDescent="0.2">
      <c r="A99">
        <v>3.9238275210984206E-4</v>
      </c>
      <c r="Z99">
        <v>0.87984328828978431</v>
      </c>
      <c r="AA99">
        <v>-3.7727504677666306</v>
      </c>
      <c r="AB99">
        <v>1.477617428297183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83F61-BA55-C047-97AE-CE899FB9703A}">
  <dimension ref="A1:M12"/>
  <sheetViews>
    <sheetView workbookViewId="0">
      <selection activeCell="B2" sqref="B2:B12"/>
    </sheetView>
  </sheetViews>
  <sheetFormatPr baseColWidth="10" defaultRowHeight="16" x14ac:dyDescent="0.2"/>
  <sheetData>
    <row r="1" spans="1:13" x14ac:dyDescent="0.2">
      <c r="A1" t="s">
        <v>26</v>
      </c>
      <c r="B1" t="s">
        <v>27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  <c r="M1" t="s">
        <v>2</v>
      </c>
    </row>
    <row r="2" spans="1:13" x14ac:dyDescent="0.2">
      <c r="A2">
        <v>20</v>
      </c>
      <c r="B2">
        <f>A2/24516.21*1000</f>
        <v>0.81578677944103117</v>
      </c>
      <c r="C2">
        <v>-7.7999999999999996E-3</v>
      </c>
      <c r="D2">
        <v>-7.7999999999999996E-3</v>
      </c>
      <c r="E2">
        <v>-8.3999999999999995E-3</v>
      </c>
      <c r="F2">
        <v>-8.3000000000000001E-3</v>
      </c>
      <c r="G2">
        <v>-8.2000000000000007E-3</v>
      </c>
      <c r="H2">
        <v>-8.3000000000000001E-3</v>
      </c>
      <c r="I2">
        <f>C2/D2*100</f>
        <v>100</v>
      </c>
      <c r="J2">
        <f>E2/F2*100</f>
        <v>101.20481927710843</v>
      </c>
      <c r="K2">
        <f>G2/H2*100</f>
        <v>98.795180722891573</v>
      </c>
      <c r="L2">
        <f>AVERAGE(I2:K2)</f>
        <v>100</v>
      </c>
      <c r="M2">
        <f>STDEV(I2:K2)</f>
        <v>1.2048192771084274</v>
      </c>
    </row>
    <row r="3" spans="1:13" x14ac:dyDescent="0.2">
      <c r="A3">
        <v>15</v>
      </c>
      <c r="B3">
        <f t="shared" ref="B3:B12" si="0">A3/24516.21*1000</f>
        <v>0.61184008458077321</v>
      </c>
      <c r="C3">
        <v>-8.3000000000000001E-3</v>
      </c>
      <c r="D3">
        <v>-8.6999999999999994E-3</v>
      </c>
      <c r="E3">
        <v>-8.8999999999999999E-3</v>
      </c>
      <c r="F3">
        <v>-8.6999999999999994E-3</v>
      </c>
      <c r="G3" s="1">
        <v>-8.8999999999999999E-3</v>
      </c>
      <c r="H3">
        <v>-8.8000000000000005E-3</v>
      </c>
      <c r="I3">
        <f t="shared" ref="I3:I12" si="1">C3/D3*100</f>
        <v>95.402298850574724</v>
      </c>
      <c r="J3">
        <f t="shared" ref="J3:J12" si="2">E3/F3*100</f>
        <v>102.29885057471265</v>
      </c>
      <c r="K3">
        <f t="shared" ref="K3:K12" si="3">G3/H3*100</f>
        <v>101.13636363636363</v>
      </c>
      <c r="L3">
        <f t="shared" ref="L3:L12" si="4">AVERAGE(I3:K3)</f>
        <v>99.612504353883665</v>
      </c>
      <c r="M3">
        <f t="shared" ref="M3:M12" si="5">STDEV(I3:K3)</f>
        <v>3.6921831963660323</v>
      </c>
    </row>
    <row r="4" spans="1:13" x14ac:dyDescent="0.2">
      <c r="A4">
        <v>10</v>
      </c>
      <c r="B4">
        <f t="shared" si="0"/>
        <v>0.40789338972051559</v>
      </c>
      <c r="C4">
        <v>-8.3999999999999995E-3</v>
      </c>
      <c r="D4">
        <v>-8.6999999999999994E-3</v>
      </c>
      <c r="E4">
        <v>-8.6E-3</v>
      </c>
      <c r="F4">
        <v>-8.8000000000000005E-3</v>
      </c>
      <c r="G4">
        <v>-8.6999999999999994E-3</v>
      </c>
      <c r="H4">
        <v>-9.4000000000000004E-3</v>
      </c>
      <c r="I4">
        <f t="shared" si="1"/>
        <v>96.551724137931032</v>
      </c>
      <c r="J4">
        <f t="shared" si="2"/>
        <v>97.72727272727272</v>
      </c>
      <c r="K4">
        <f t="shared" si="3"/>
        <v>92.553191489361694</v>
      </c>
      <c r="L4">
        <f t="shared" si="4"/>
        <v>95.61072945152182</v>
      </c>
      <c r="M4">
        <f t="shared" si="5"/>
        <v>2.7123573536710657</v>
      </c>
    </row>
    <row r="5" spans="1:13" x14ac:dyDescent="0.2">
      <c r="A5">
        <v>5</v>
      </c>
      <c r="B5">
        <f t="shared" si="0"/>
        <v>0.20394669486025779</v>
      </c>
      <c r="C5">
        <v>-8.0999999999999996E-3</v>
      </c>
      <c r="D5">
        <v>-8.8999999999999999E-3</v>
      </c>
      <c r="E5">
        <v>-8.2000000000000007E-3</v>
      </c>
      <c r="F5">
        <v>-8.9999999999999993E-3</v>
      </c>
      <c r="G5">
        <v>-8.8000000000000005E-3</v>
      </c>
      <c r="H5">
        <v>-8.9999999999999993E-3</v>
      </c>
      <c r="I5">
        <f t="shared" si="1"/>
        <v>91.011235955056179</v>
      </c>
      <c r="J5">
        <f t="shared" si="2"/>
        <v>91.111111111111114</v>
      </c>
      <c r="K5">
        <f t="shared" si="3"/>
        <v>97.777777777777786</v>
      </c>
      <c r="L5">
        <f t="shared" si="4"/>
        <v>93.300041614648364</v>
      </c>
      <c r="M5">
        <f t="shared" si="5"/>
        <v>3.8781547959882965</v>
      </c>
    </row>
    <row r="6" spans="1:13" x14ac:dyDescent="0.2">
      <c r="A6">
        <v>2</v>
      </c>
      <c r="B6">
        <f t="shared" si="0"/>
        <v>8.1578677944103117E-2</v>
      </c>
      <c r="C6">
        <v>-4.7000000000000002E-3</v>
      </c>
      <c r="D6">
        <v>-8.3999999999999995E-3</v>
      </c>
      <c r="E6">
        <v>-4.4999999999999997E-3</v>
      </c>
      <c r="F6">
        <v>-8.8999999999999999E-3</v>
      </c>
      <c r="G6">
        <v>-4.5999999999999999E-3</v>
      </c>
      <c r="H6">
        <v>-9.1999999999999998E-3</v>
      </c>
      <c r="I6">
        <f t="shared" si="1"/>
        <v>55.952380952380956</v>
      </c>
      <c r="J6">
        <f t="shared" si="2"/>
        <v>50.561797752808992</v>
      </c>
      <c r="K6">
        <f t="shared" si="3"/>
        <v>50</v>
      </c>
      <c r="L6">
        <f t="shared" si="4"/>
        <v>52.17139290172998</v>
      </c>
      <c r="M6">
        <f t="shared" si="5"/>
        <v>3.2864581479366803</v>
      </c>
    </row>
    <row r="7" spans="1:13" x14ac:dyDescent="0.2">
      <c r="A7">
        <v>1</v>
      </c>
      <c r="B7">
        <f t="shared" si="0"/>
        <v>4.0789338972051559E-2</v>
      </c>
      <c r="C7">
        <v>-3.2000000000000002E-3</v>
      </c>
      <c r="D7">
        <v>-9.1000000000000004E-3</v>
      </c>
      <c r="E7">
        <v>-2.5999999999999999E-3</v>
      </c>
      <c r="F7">
        <v>-8.9999999999999993E-3</v>
      </c>
      <c r="G7">
        <v>-2.5999999999999999E-3</v>
      </c>
      <c r="H7">
        <v>-8.8999999999999999E-3</v>
      </c>
      <c r="I7">
        <f t="shared" si="1"/>
        <v>35.164835164835161</v>
      </c>
      <c r="J7">
        <f t="shared" si="2"/>
        <v>28.888888888888893</v>
      </c>
      <c r="K7">
        <f t="shared" si="3"/>
        <v>29.213483146067414</v>
      </c>
      <c r="L7">
        <f t="shared" si="4"/>
        <v>31.089069066597158</v>
      </c>
      <c r="M7">
        <f t="shared" si="5"/>
        <v>3.5334462389582222</v>
      </c>
    </row>
    <row r="8" spans="1:13" x14ac:dyDescent="0.2">
      <c r="A8">
        <v>0.5</v>
      </c>
      <c r="B8">
        <f t="shared" si="0"/>
        <v>2.0394669486025779E-2</v>
      </c>
      <c r="C8">
        <v>-2.3999999999999998E-3</v>
      </c>
      <c r="D8">
        <v>-9.1000000000000004E-3</v>
      </c>
      <c r="E8">
        <v>-2.3E-3</v>
      </c>
      <c r="F8">
        <v>-8.9999999999999993E-3</v>
      </c>
      <c r="G8">
        <v>-2.0999999999999999E-3</v>
      </c>
      <c r="H8">
        <v>-8.8000000000000005E-3</v>
      </c>
      <c r="I8">
        <f t="shared" si="1"/>
        <v>26.373626373626369</v>
      </c>
      <c r="J8">
        <f t="shared" si="2"/>
        <v>25.555555555555561</v>
      </c>
      <c r="K8">
        <f t="shared" si="3"/>
        <v>23.863636363636363</v>
      </c>
      <c r="L8">
        <f t="shared" si="4"/>
        <v>25.264272764272764</v>
      </c>
      <c r="M8">
        <f t="shared" si="5"/>
        <v>1.2800963678315511</v>
      </c>
    </row>
    <row r="9" spans="1:13" x14ac:dyDescent="0.2">
      <c r="A9">
        <v>0.1</v>
      </c>
      <c r="B9">
        <f t="shared" si="0"/>
        <v>4.0789338972051555E-3</v>
      </c>
      <c r="C9">
        <v>-1.6999999999999999E-3</v>
      </c>
      <c r="D9">
        <v>-8.6999999999999994E-3</v>
      </c>
      <c r="E9">
        <v>-1.9E-3</v>
      </c>
      <c r="F9">
        <v>-9.1000000000000004E-3</v>
      </c>
      <c r="G9">
        <v>-1.8E-3</v>
      </c>
      <c r="H9">
        <v>-8.9999999999999993E-3</v>
      </c>
      <c r="I9">
        <f t="shared" si="1"/>
        <v>19.540229885057471</v>
      </c>
      <c r="J9">
        <f t="shared" si="2"/>
        <v>20.879120879120876</v>
      </c>
      <c r="K9">
        <f t="shared" si="3"/>
        <v>20</v>
      </c>
      <c r="L9">
        <f t="shared" si="4"/>
        <v>20.139783588059448</v>
      </c>
      <c r="M9">
        <f t="shared" si="5"/>
        <v>0.68030277238454906</v>
      </c>
    </row>
    <row r="10" spans="1:13" x14ac:dyDescent="0.2">
      <c r="A10">
        <v>0.05</v>
      </c>
      <c r="B10">
        <f t="shared" si="0"/>
        <v>2.0394669486025778E-3</v>
      </c>
      <c r="C10">
        <v>-1.1999999999999999E-3</v>
      </c>
      <c r="D10">
        <v>-8.6E-3</v>
      </c>
      <c r="E10">
        <v>-1.1000000000000001E-3</v>
      </c>
      <c r="F10">
        <v>-8.8000000000000005E-3</v>
      </c>
      <c r="G10">
        <v>-1.1000000000000001E-3</v>
      </c>
      <c r="H10">
        <v>-8.6999999999999994E-3</v>
      </c>
      <c r="I10">
        <f t="shared" si="1"/>
        <v>13.953488372093023</v>
      </c>
      <c r="J10">
        <f t="shared" si="2"/>
        <v>12.5</v>
      </c>
      <c r="K10">
        <f t="shared" si="3"/>
        <v>12.643678160919542</v>
      </c>
      <c r="L10">
        <f t="shared" si="4"/>
        <v>13.032388844337524</v>
      </c>
      <c r="M10">
        <f t="shared" si="5"/>
        <v>0.80092390931027979</v>
      </c>
    </row>
    <row r="11" spans="1:13" x14ac:dyDescent="0.2">
      <c r="A11">
        <v>0.01</v>
      </c>
      <c r="B11">
        <f t="shared" si="0"/>
        <v>4.0789338972051556E-4</v>
      </c>
      <c r="C11">
        <v>-5.0000000000000001E-4</v>
      </c>
      <c r="D11">
        <v>-8.8000000000000005E-3</v>
      </c>
      <c r="E11">
        <v>-5.0000000000000001E-4</v>
      </c>
      <c r="F11">
        <v>-8.9999999999999993E-3</v>
      </c>
      <c r="G11">
        <v>-6.9999999999999999E-4</v>
      </c>
      <c r="H11">
        <v>-8.3999999999999995E-3</v>
      </c>
      <c r="I11">
        <f t="shared" si="1"/>
        <v>5.6818181818181817</v>
      </c>
      <c r="J11">
        <f t="shared" si="2"/>
        <v>5.5555555555555562</v>
      </c>
      <c r="K11">
        <f t="shared" si="3"/>
        <v>8.3333333333333339</v>
      </c>
      <c r="L11">
        <f t="shared" si="4"/>
        <v>6.5235690235690242</v>
      </c>
      <c r="M11">
        <f t="shared" si="5"/>
        <v>1.5685728243757777</v>
      </c>
    </row>
    <row r="12" spans="1:13" x14ac:dyDescent="0.2">
      <c r="A12">
        <v>0</v>
      </c>
      <c r="B12">
        <f t="shared" si="0"/>
        <v>0</v>
      </c>
      <c r="C12">
        <v>-2.0000000000000001E-4</v>
      </c>
      <c r="D12">
        <v>-7.9000000000000008E-3</v>
      </c>
      <c r="E12">
        <v>-2.0000000000000001E-4</v>
      </c>
      <c r="F12">
        <v>-8.0000000000000002E-3</v>
      </c>
      <c r="G12">
        <v>-2.0000000000000001E-4</v>
      </c>
      <c r="H12">
        <v>-7.7999999999999996E-3</v>
      </c>
      <c r="I12">
        <f t="shared" si="1"/>
        <v>2.5316455696202533</v>
      </c>
      <c r="J12">
        <f t="shared" si="2"/>
        <v>2.5</v>
      </c>
      <c r="K12">
        <f t="shared" si="3"/>
        <v>2.5641025641025643</v>
      </c>
      <c r="L12">
        <f t="shared" si="4"/>
        <v>2.5319160445742726</v>
      </c>
      <c r="M12">
        <f t="shared" si="5"/>
        <v>3.2052137973252355E-2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31C29-A816-724E-94B4-BBE3B984D7C7}">
  <dimension ref="A1:M12"/>
  <sheetViews>
    <sheetView workbookViewId="0">
      <selection activeCell="B2" sqref="B2"/>
    </sheetView>
  </sheetViews>
  <sheetFormatPr baseColWidth="10" defaultRowHeight="16" x14ac:dyDescent="0.2"/>
  <sheetData>
    <row r="1" spans="1:13" x14ac:dyDescent="0.2">
      <c r="A1" t="s">
        <v>26</v>
      </c>
      <c r="B1" t="s">
        <v>27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  <c r="M1" t="s">
        <v>2</v>
      </c>
    </row>
    <row r="2" spans="1:13" x14ac:dyDescent="0.2">
      <c r="A2">
        <v>20</v>
      </c>
      <c r="B2">
        <f>(A2/69130.24)*1000</f>
        <v>0.28930899126055393</v>
      </c>
      <c r="C2">
        <v>-8.6E-3</v>
      </c>
      <c r="D2">
        <v>-8.6E-3</v>
      </c>
      <c r="E2">
        <v>-8.6E-3</v>
      </c>
      <c r="F2">
        <v>-8.6E-3</v>
      </c>
      <c r="G2">
        <v>-8.6999999999999994E-3</v>
      </c>
      <c r="H2">
        <v>-8.6E-3</v>
      </c>
      <c r="I2">
        <f>C2/D2*100</f>
        <v>100</v>
      </c>
      <c r="J2">
        <f>E2/F2*100</f>
        <v>100</v>
      </c>
      <c r="K2">
        <f>G2/H2*100</f>
        <v>101.16279069767442</v>
      </c>
      <c r="L2">
        <f>AVERAGE(I2:K2)</f>
        <v>100.38759689922482</v>
      </c>
      <c r="M2">
        <f>STDEV(I2:K2)</f>
        <v>0.67133752231352162</v>
      </c>
    </row>
    <row r="3" spans="1:13" x14ac:dyDescent="0.2">
      <c r="A3">
        <v>15</v>
      </c>
      <c r="B3">
        <f t="shared" ref="B3:B12" si="0">(A3/69130.24)*1000</f>
        <v>0.21698174344541549</v>
      </c>
      <c r="C3">
        <v>-8.8000000000000005E-3</v>
      </c>
      <c r="D3">
        <v>-8.8000000000000005E-3</v>
      </c>
      <c r="E3">
        <v>-8.3000000000000001E-3</v>
      </c>
      <c r="F3">
        <v>-8.8999999999999999E-3</v>
      </c>
      <c r="G3">
        <v>-8.3000000000000001E-3</v>
      </c>
      <c r="H3">
        <v>-8.8999999999999999E-3</v>
      </c>
      <c r="I3">
        <f t="shared" ref="I3:I12" si="1">C3/D3*100</f>
        <v>100</v>
      </c>
      <c r="J3">
        <f t="shared" ref="J3:J12" si="2">E3/F3*100</f>
        <v>93.258426966292134</v>
      </c>
      <c r="K3">
        <f t="shared" ref="K3:K12" si="3">G3/H3*100</f>
        <v>93.258426966292134</v>
      </c>
      <c r="L3">
        <f t="shared" ref="L3:L12" si="4">AVERAGE(I3:K3)</f>
        <v>95.505617977528075</v>
      </c>
      <c r="M3">
        <f t="shared" ref="M3:M12" si="5">STDEV(I3:K3)</f>
        <v>3.8922490057727583</v>
      </c>
    </row>
    <row r="4" spans="1:13" x14ac:dyDescent="0.2">
      <c r="A4">
        <v>10</v>
      </c>
      <c r="B4">
        <f t="shared" si="0"/>
        <v>0.14465449563027696</v>
      </c>
      <c r="C4">
        <v>-6.7000000000000002E-3</v>
      </c>
      <c r="D4">
        <v>-8.8999999999999999E-3</v>
      </c>
      <c r="E4">
        <v>-6.7000000000000002E-3</v>
      </c>
      <c r="F4">
        <v>-8.6999999999999994E-3</v>
      </c>
      <c r="G4">
        <v>-6.6E-3</v>
      </c>
      <c r="H4">
        <v>-8.9999999999999993E-3</v>
      </c>
      <c r="I4">
        <f t="shared" si="1"/>
        <v>75.280898876404507</v>
      </c>
      <c r="J4">
        <f t="shared" si="2"/>
        <v>77.011494252873575</v>
      </c>
      <c r="K4">
        <f t="shared" si="3"/>
        <v>73.333333333333343</v>
      </c>
      <c r="L4">
        <f t="shared" si="4"/>
        <v>75.208575487537146</v>
      </c>
      <c r="M4">
        <f t="shared" si="5"/>
        <v>1.8401467175041253</v>
      </c>
    </row>
    <row r="5" spans="1:13" x14ac:dyDescent="0.2">
      <c r="A5">
        <v>5</v>
      </c>
      <c r="B5">
        <f t="shared" si="0"/>
        <v>7.2327247815138482E-2</v>
      </c>
      <c r="C5">
        <v>-3.3E-3</v>
      </c>
      <c r="D5">
        <v>-8.9999999999999993E-3</v>
      </c>
      <c r="E5">
        <v>-3.5000000000000001E-3</v>
      </c>
      <c r="F5">
        <v>-9.1000000000000004E-3</v>
      </c>
      <c r="G5">
        <v>-2.7000000000000001E-3</v>
      </c>
      <c r="H5">
        <v>-8.8999999999999999E-3</v>
      </c>
      <c r="I5">
        <f t="shared" si="1"/>
        <v>36.666666666666671</v>
      </c>
      <c r="J5">
        <f t="shared" si="2"/>
        <v>38.46153846153846</v>
      </c>
      <c r="K5">
        <f t="shared" si="3"/>
        <v>30.337078651685395</v>
      </c>
      <c r="L5">
        <f t="shared" si="4"/>
        <v>35.155094593296845</v>
      </c>
      <c r="M5">
        <f t="shared" si="5"/>
        <v>4.2679443998514204</v>
      </c>
    </row>
    <row r="6" spans="1:13" x14ac:dyDescent="0.2">
      <c r="A6">
        <v>2</v>
      </c>
      <c r="B6">
        <f t="shared" si="0"/>
        <v>2.8930899126055398E-2</v>
      </c>
      <c r="C6">
        <v>-1.8E-3</v>
      </c>
      <c r="D6">
        <v>-8.6999999999999994E-3</v>
      </c>
      <c r="E6">
        <v>-1.8E-3</v>
      </c>
      <c r="F6">
        <v>-8.6999999999999994E-3</v>
      </c>
      <c r="G6">
        <v>-1.8E-3</v>
      </c>
      <c r="H6">
        <v>-8.3999999999999995E-3</v>
      </c>
      <c r="I6">
        <f t="shared" si="1"/>
        <v>20.689655172413794</v>
      </c>
      <c r="J6">
        <f t="shared" si="2"/>
        <v>20.689655172413794</v>
      </c>
      <c r="K6">
        <f t="shared" si="3"/>
        <v>21.428571428571431</v>
      </c>
      <c r="L6">
        <f t="shared" si="4"/>
        <v>20.935960591133007</v>
      </c>
      <c r="M6">
        <f t="shared" si="5"/>
        <v>0.42661349940120225</v>
      </c>
    </row>
    <row r="7" spans="1:13" x14ac:dyDescent="0.2">
      <c r="A7">
        <v>1</v>
      </c>
      <c r="B7">
        <f t="shared" si="0"/>
        <v>1.4465449563027699E-2</v>
      </c>
      <c r="C7">
        <v>-1.1999999999999999E-3</v>
      </c>
      <c r="D7">
        <v>-8.5000000000000006E-3</v>
      </c>
      <c r="E7">
        <v>-1.4E-3</v>
      </c>
      <c r="F7">
        <v>-8.6E-3</v>
      </c>
      <c r="G7">
        <v>-1E-3</v>
      </c>
      <c r="H7">
        <v>-8.6E-3</v>
      </c>
      <c r="I7">
        <f t="shared" si="1"/>
        <v>14.117647058823527</v>
      </c>
      <c r="J7">
        <f t="shared" si="2"/>
        <v>16.279069767441861</v>
      </c>
      <c r="K7">
        <f t="shared" si="3"/>
        <v>11.627906976744185</v>
      </c>
      <c r="L7">
        <f t="shared" si="4"/>
        <v>14.008207934336525</v>
      </c>
      <c r="M7">
        <f t="shared" si="5"/>
        <v>2.3275118727664825</v>
      </c>
    </row>
    <row r="8" spans="1:13" x14ac:dyDescent="0.2">
      <c r="A8">
        <v>0.5</v>
      </c>
      <c r="B8">
        <f t="shared" si="0"/>
        <v>7.2327247815138496E-3</v>
      </c>
      <c r="C8">
        <v>-6.9999999999999999E-4</v>
      </c>
      <c r="D8">
        <v>-8.6999999999999994E-3</v>
      </c>
      <c r="E8">
        <v>-5.0000000000000001E-4</v>
      </c>
      <c r="F8">
        <v>-8.6999999999999994E-3</v>
      </c>
      <c r="G8">
        <v>-4.0000000000000002E-4</v>
      </c>
      <c r="H8">
        <v>-8.3999999999999995E-3</v>
      </c>
      <c r="I8">
        <f t="shared" si="1"/>
        <v>8.0459770114942533</v>
      </c>
      <c r="J8">
        <f t="shared" si="2"/>
        <v>5.7471264367816097</v>
      </c>
      <c r="K8">
        <f t="shared" si="3"/>
        <v>4.7619047619047628</v>
      </c>
      <c r="L8">
        <f t="shared" si="4"/>
        <v>6.185002736726875</v>
      </c>
      <c r="M8">
        <f t="shared" si="5"/>
        <v>1.6852549883241037</v>
      </c>
    </row>
    <row r="9" spans="1:13" x14ac:dyDescent="0.2">
      <c r="A9">
        <v>0.1</v>
      </c>
      <c r="B9">
        <f t="shared" si="0"/>
        <v>1.44654495630277E-3</v>
      </c>
      <c r="C9">
        <v>-2.9999999999999997E-4</v>
      </c>
      <c r="D9">
        <v>-8.3000000000000001E-3</v>
      </c>
      <c r="E9">
        <v>-4.0000000000000002E-4</v>
      </c>
      <c r="F9">
        <v>-8.5000000000000006E-3</v>
      </c>
      <c r="G9">
        <v>-4.0000000000000002E-4</v>
      </c>
      <c r="H9">
        <v>-8.8000000000000005E-3</v>
      </c>
      <c r="I9">
        <f t="shared" si="1"/>
        <v>3.6144578313253009</v>
      </c>
      <c r="J9">
        <f t="shared" si="2"/>
        <v>4.7058823529411766</v>
      </c>
      <c r="K9">
        <f t="shared" si="3"/>
        <v>4.5454545454545459</v>
      </c>
      <c r="L9">
        <f t="shared" si="4"/>
        <v>4.2885982432403411</v>
      </c>
      <c r="M9">
        <f t="shared" si="5"/>
        <v>0.58930742536173286</v>
      </c>
    </row>
    <row r="10" spans="1:13" x14ac:dyDescent="0.2">
      <c r="A10">
        <v>0.05</v>
      </c>
      <c r="B10">
        <f t="shared" si="0"/>
        <v>7.2327247815138498E-4</v>
      </c>
      <c r="C10">
        <v>-4.0000000000000002E-4</v>
      </c>
      <c r="D10">
        <v>-8.2000000000000007E-3</v>
      </c>
      <c r="E10">
        <v>-4.0000000000000002E-4</v>
      </c>
      <c r="F10">
        <v>-8.2000000000000007E-3</v>
      </c>
      <c r="G10">
        <v>-2.9999999999999997E-4</v>
      </c>
      <c r="H10">
        <v>-8.3000000000000001E-3</v>
      </c>
      <c r="I10">
        <f t="shared" si="1"/>
        <v>4.8780487804878048</v>
      </c>
      <c r="J10">
        <f t="shared" si="2"/>
        <v>4.8780487804878048</v>
      </c>
      <c r="K10">
        <f t="shared" si="3"/>
        <v>3.6144578313253009</v>
      </c>
      <c r="L10">
        <f t="shared" si="4"/>
        <v>4.4568517974336368</v>
      </c>
      <c r="M10">
        <f t="shared" si="5"/>
        <v>0.72953457464454252</v>
      </c>
    </row>
    <row r="11" spans="1:13" x14ac:dyDescent="0.2">
      <c r="A11">
        <v>0.01</v>
      </c>
      <c r="B11">
        <f t="shared" si="0"/>
        <v>1.44654495630277E-4</v>
      </c>
      <c r="C11">
        <v>-1E-4</v>
      </c>
      <c r="D11">
        <v>-8.3000000000000001E-3</v>
      </c>
      <c r="E11">
        <v>-2.9999999999999997E-4</v>
      </c>
      <c r="F11">
        <v>-8.5000000000000006E-3</v>
      </c>
      <c r="G11">
        <v>-2.0000000000000001E-4</v>
      </c>
      <c r="H11">
        <v>-8.6999999999999994E-3</v>
      </c>
      <c r="I11">
        <f t="shared" si="1"/>
        <v>1.2048192771084338</v>
      </c>
      <c r="J11">
        <f t="shared" si="2"/>
        <v>3.5294117647058818</v>
      </c>
      <c r="K11">
        <f t="shared" si="3"/>
        <v>2.298850574712644</v>
      </c>
      <c r="L11">
        <f t="shared" si="4"/>
        <v>2.3443605388423201</v>
      </c>
      <c r="M11">
        <f t="shared" si="5"/>
        <v>1.1629642840495729</v>
      </c>
    </row>
    <row r="12" spans="1:13" x14ac:dyDescent="0.2">
      <c r="A12">
        <v>0</v>
      </c>
      <c r="B12">
        <f t="shared" si="0"/>
        <v>0</v>
      </c>
      <c r="C12">
        <v>-2.0000000000000001E-4</v>
      </c>
      <c r="D12">
        <v>-8.5000000000000006E-3</v>
      </c>
      <c r="E12">
        <v>-2.0000000000000001E-4</v>
      </c>
      <c r="F12">
        <v>-8.3999999999999995E-3</v>
      </c>
      <c r="G12">
        <v>-1E-4</v>
      </c>
      <c r="H12">
        <v>-8.6999999999999994E-3</v>
      </c>
      <c r="I12">
        <f t="shared" si="1"/>
        <v>2.3529411764705883</v>
      </c>
      <c r="J12">
        <f t="shared" si="2"/>
        <v>2.3809523809523814</v>
      </c>
      <c r="K12">
        <f t="shared" si="3"/>
        <v>1.149425287356322</v>
      </c>
      <c r="L12">
        <f t="shared" si="4"/>
        <v>1.9611062815930973</v>
      </c>
      <c r="M12">
        <f t="shared" si="5"/>
        <v>0.70307587371351976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7CBB2-40B6-1442-BBB2-4BCBE359604C}">
  <dimension ref="A1:M11"/>
  <sheetViews>
    <sheetView workbookViewId="0">
      <selection activeCell="L2" sqref="L2:M11"/>
    </sheetView>
  </sheetViews>
  <sheetFormatPr baseColWidth="10" defaultRowHeight="16" x14ac:dyDescent="0.2"/>
  <sheetData>
    <row r="1" spans="1:13" x14ac:dyDescent="0.2">
      <c r="A1" t="s">
        <v>26</v>
      </c>
      <c r="B1" t="s">
        <v>46</v>
      </c>
      <c r="C1" t="s">
        <v>35</v>
      </c>
      <c r="D1" t="s">
        <v>36</v>
      </c>
      <c r="E1" t="s">
        <v>37</v>
      </c>
      <c r="F1" t="s">
        <v>38</v>
      </c>
      <c r="G1" t="s">
        <v>39</v>
      </c>
      <c r="H1" t="s">
        <v>40</v>
      </c>
      <c r="I1" t="s">
        <v>41</v>
      </c>
      <c r="J1" t="s">
        <v>42</v>
      </c>
      <c r="K1" t="s">
        <v>43</v>
      </c>
      <c r="L1" t="s">
        <v>44</v>
      </c>
      <c r="M1" t="s">
        <v>45</v>
      </c>
    </row>
    <row r="2" spans="1:13" x14ac:dyDescent="0.2">
      <c r="A2">
        <v>20</v>
      </c>
      <c r="B2">
        <f>(A2/25485.32)*1000</f>
        <v>0.78476550421968416</v>
      </c>
      <c r="C2">
        <v>-6.3616935483870969E-3</v>
      </c>
      <c r="D2">
        <v>-5.3050403225806449E-3</v>
      </c>
      <c r="E2">
        <v>-5.2131048387096769E-3</v>
      </c>
      <c r="F2">
        <v>-6.1389112903225806E-3</v>
      </c>
      <c r="G2">
        <v>-6.1175403225806448E-3</v>
      </c>
      <c r="H2">
        <v>-6.8173387096774193E-3</v>
      </c>
      <c r="I2">
        <f>C2/F2*100</f>
        <v>103.6290190154028</v>
      </c>
      <c r="J2">
        <f t="shared" ref="J2:K11" si="0">D2/G2*100</f>
        <v>86.718518274396075</v>
      </c>
      <c r="K2">
        <f t="shared" si="0"/>
        <v>76.468326728573956</v>
      </c>
      <c r="L2">
        <f>AVERAGE(I2:K2)</f>
        <v>88.938621339457612</v>
      </c>
      <c r="M2">
        <f>STDEV(I2:K2)</f>
        <v>13.715773568762769</v>
      </c>
    </row>
    <row r="3" spans="1:13" x14ac:dyDescent="0.2">
      <c r="A3">
        <v>15</v>
      </c>
      <c r="B3">
        <f t="shared" ref="B3:B11" si="1">(A3/25485.32)*1000</f>
        <v>0.58857412816476307</v>
      </c>
      <c r="C3">
        <v>-5.0508064516129013E-3</v>
      </c>
      <c r="D3">
        <v>-5.0508064516129013E-3</v>
      </c>
      <c r="E3">
        <v>-4.8808467741935473E-3</v>
      </c>
      <c r="F3">
        <v>-5.140524193548387E-3</v>
      </c>
      <c r="G3">
        <v>-4.8493951612903225E-3</v>
      </c>
      <c r="H3">
        <v>-5.5294354838709677E-3</v>
      </c>
      <c r="I3">
        <f t="shared" ref="I3:I11" si="2">C3/F3*100</f>
        <v>98.254696630976156</v>
      </c>
      <c r="J3">
        <f t="shared" si="0"/>
        <v>104.15332806718493</v>
      </c>
      <c r="K3">
        <f t="shared" si="0"/>
        <v>88.270254503026308</v>
      </c>
      <c r="L3">
        <f t="shared" ref="L3:L11" si="3">AVERAGE(I3:K3)</f>
        <v>96.892759733729122</v>
      </c>
      <c r="M3">
        <f t="shared" ref="M3:M11" si="4">STDEV(I3:K3)</f>
        <v>8.0286462461102843</v>
      </c>
    </row>
    <row r="4" spans="1:13" x14ac:dyDescent="0.2">
      <c r="A4">
        <v>10</v>
      </c>
      <c r="B4">
        <f t="shared" si="1"/>
        <v>0.39238275210984208</v>
      </c>
      <c r="C4">
        <v>-4.9598790322580646E-3</v>
      </c>
      <c r="D4">
        <v>-4.7254032258064503E-3</v>
      </c>
      <c r="E4">
        <v>-4.31491935483871E-3</v>
      </c>
      <c r="F4">
        <v>-6.0417338709677412E-3</v>
      </c>
      <c r="G4">
        <v>-5.6578629032258045E-3</v>
      </c>
      <c r="H4">
        <v>-5.4403225806451613E-3</v>
      </c>
      <c r="I4">
        <f t="shared" si="2"/>
        <v>82.093636333299983</v>
      </c>
      <c r="J4">
        <f t="shared" si="0"/>
        <v>83.519224601788835</v>
      </c>
      <c r="K4">
        <f t="shared" si="0"/>
        <v>79.313667358434643</v>
      </c>
      <c r="L4">
        <f t="shared" si="3"/>
        <v>81.642176097841158</v>
      </c>
      <c r="M4">
        <f t="shared" si="4"/>
        <v>2.1388174746650628</v>
      </c>
    </row>
    <row r="5" spans="1:13" x14ac:dyDescent="0.2">
      <c r="A5">
        <v>5</v>
      </c>
      <c r="B5">
        <f t="shared" si="1"/>
        <v>0.19619137605492104</v>
      </c>
      <c r="C5">
        <v>-4.5201612903225819E-3</v>
      </c>
      <c r="D5">
        <v>-4.715524193548387E-3</v>
      </c>
      <c r="E5">
        <v>-5.1068548387096773E-3</v>
      </c>
      <c r="F5">
        <v>-5.3600806451612887E-3</v>
      </c>
      <c r="G5">
        <v>-6.755443548387096E-3</v>
      </c>
      <c r="H5">
        <v>-6.8455645161290338E-3</v>
      </c>
      <c r="I5">
        <f t="shared" si="2"/>
        <v>84.330098548108083</v>
      </c>
      <c r="J5">
        <f t="shared" si="0"/>
        <v>69.803324678425412</v>
      </c>
      <c r="K5">
        <f t="shared" si="0"/>
        <v>74.600930670907687</v>
      </c>
      <c r="L5">
        <f t="shared" si="3"/>
        <v>76.244784632480389</v>
      </c>
      <c r="M5">
        <f t="shared" si="4"/>
        <v>7.4015864279529637</v>
      </c>
    </row>
    <row r="6" spans="1:13" x14ac:dyDescent="0.2">
      <c r="A6">
        <v>2</v>
      </c>
      <c r="B6">
        <f t="shared" si="1"/>
        <v>7.8476550421968425E-2</v>
      </c>
      <c r="C6">
        <v>-3.7475806451612919E-3</v>
      </c>
      <c r="D6">
        <v>-3.6002016129032264E-3</v>
      </c>
      <c r="E6">
        <v>-3.7834677419354835E-3</v>
      </c>
      <c r="F6">
        <v>-6.4092741935483869E-3</v>
      </c>
      <c r="G6">
        <v>-6.3641129032258074E-3</v>
      </c>
      <c r="H6">
        <v>-5.9512096774193557E-3</v>
      </c>
      <c r="I6">
        <f t="shared" si="2"/>
        <v>58.471217363950956</v>
      </c>
      <c r="J6">
        <f t="shared" si="0"/>
        <v>56.570360514477599</v>
      </c>
      <c r="K6">
        <f t="shared" si="0"/>
        <v>63.574767938207174</v>
      </c>
      <c r="L6">
        <f t="shared" si="3"/>
        <v>59.538781938878572</v>
      </c>
      <c r="M6">
        <f t="shared" si="4"/>
        <v>3.6221818605130509</v>
      </c>
    </row>
    <row r="7" spans="1:13" x14ac:dyDescent="0.2">
      <c r="A7">
        <v>1</v>
      </c>
      <c r="B7">
        <f t="shared" si="1"/>
        <v>3.9238275210984212E-2</v>
      </c>
      <c r="C7">
        <v>-3.2290322580645165E-3</v>
      </c>
      <c r="D7">
        <v>-3.2223790322580643E-3</v>
      </c>
      <c r="E7">
        <v>-3.119153225806452E-3</v>
      </c>
      <c r="F7">
        <v>-5.9592741935483879E-3</v>
      </c>
      <c r="G7">
        <v>-6.6106854838709683E-3</v>
      </c>
      <c r="H7">
        <v>-5.5223790322580634E-3</v>
      </c>
      <c r="I7">
        <f t="shared" si="2"/>
        <v>54.184992218688677</v>
      </c>
      <c r="J7">
        <f t="shared" si="0"/>
        <v>48.745005947116404</v>
      </c>
      <c r="K7">
        <f t="shared" si="0"/>
        <v>56.48205614983025</v>
      </c>
      <c r="L7">
        <f t="shared" si="3"/>
        <v>53.137351438545103</v>
      </c>
      <c r="M7">
        <f t="shared" si="4"/>
        <v>3.9734934079463948</v>
      </c>
    </row>
    <row r="8" spans="1:13" x14ac:dyDescent="0.2">
      <c r="A8">
        <v>0.5</v>
      </c>
      <c r="B8">
        <f t="shared" si="1"/>
        <v>1.9619137605492106E-2</v>
      </c>
      <c r="C8">
        <v>-2.2879032258064525E-3</v>
      </c>
      <c r="D8">
        <v>-2.4679435483870972E-3</v>
      </c>
      <c r="E8">
        <v>-2.5306451612903229E-3</v>
      </c>
      <c r="F8">
        <v>-4.8961693548387102E-3</v>
      </c>
      <c r="G8">
        <v>-6.2897177419354838E-3</v>
      </c>
      <c r="H8">
        <v>-5.535685483870967E-3</v>
      </c>
      <c r="I8">
        <f t="shared" si="2"/>
        <v>46.728433189211458</v>
      </c>
      <c r="J8">
        <f t="shared" si="0"/>
        <v>39.237747219283911</v>
      </c>
      <c r="K8">
        <f t="shared" si="0"/>
        <v>45.715118184798058</v>
      </c>
      <c r="L8">
        <f t="shared" si="3"/>
        <v>43.893766197764478</v>
      </c>
      <c r="M8">
        <f t="shared" si="4"/>
        <v>4.0639372990390408</v>
      </c>
    </row>
    <row r="9" spans="1:13" x14ac:dyDescent="0.2">
      <c r="A9">
        <v>0.1</v>
      </c>
      <c r="B9">
        <f t="shared" si="1"/>
        <v>3.9238275210984209E-3</v>
      </c>
      <c r="C9">
        <v>-1.4645161290322568E-3</v>
      </c>
      <c r="D9">
        <v>-1.2199596774193533E-3</v>
      </c>
      <c r="E9">
        <v>-1.206854838709676E-3</v>
      </c>
      <c r="F9">
        <v>-1.2293548387096771E-2</v>
      </c>
      <c r="G9">
        <v>-8.8624999999999989E-3</v>
      </c>
      <c r="H9">
        <v>-6.7814516129032247E-3</v>
      </c>
      <c r="I9">
        <f t="shared" si="2"/>
        <v>11.912883757543945</v>
      </c>
      <c r="J9">
        <f t="shared" si="0"/>
        <v>13.765412439146443</v>
      </c>
      <c r="K9">
        <f t="shared" si="0"/>
        <v>17.796408609822791</v>
      </c>
      <c r="L9">
        <f t="shared" si="3"/>
        <v>14.491568268837726</v>
      </c>
      <c r="M9">
        <f t="shared" si="4"/>
        <v>3.0082291948240365</v>
      </c>
    </row>
    <row r="10" spans="1:13" x14ac:dyDescent="0.2">
      <c r="A10">
        <v>0.05</v>
      </c>
      <c r="B10">
        <f t="shared" si="1"/>
        <v>1.9619137605492104E-3</v>
      </c>
      <c r="C10">
        <v>-5.0060483870967786E-4</v>
      </c>
      <c r="D10">
        <v>-2.9395161290322609E-4</v>
      </c>
      <c r="E10">
        <v>-2.7016129032258087E-5</v>
      </c>
      <c r="F10">
        <v>-5.7304435483870961E-3</v>
      </c>
      <c r="G10">
        <v>-6.0895161290322585E-3</v>
      </c>
      <c r="H10">
        <v>-5.9272177419354838E-3</v>
      </c>
      <c r="I10">
        <f t="shared" si="2"/>
        <v>8.7358829117264278</v>
      </c>
      <c r="J10">
        <f t="shared" si="0"/>
        <v>4.8271752085816493</v>
      </c>
      <c r="K10">
        <f t="shared" si="0"/>
        <v>0.45579781625225385</v>
      </c>
      <c r="L10">
        <f t="shared" si="3"/>
        <v>4.6729519788534439</v>
      </c>
      <c r="M10">
        <f t="shared" si="4"/>
        <v>4.142196386038961</v>
      </c>
    </row>
    <row r="11" spans="1:13" x14ac:dyDescent="0.2">
      <c r="A11">
        <v>0.01</v>
      </c>
      <c r="B11">
        <f t="shared" si="1"/>
        <v>3.9238275210984206E-4</v>
      </c>
      <c r="C11">
        <v>-4.1471774193548429E-4</v>
      </c>
      <c r="D11">
        <v>-5.3427419354838759E-5</v>
      </c>
      <c r="E11">
        <v>2.2358870967741949E-4</v>
      </c>
      <c r="F11">
        <v>-5.6610887096774191E-3</v>
      </c>
      <c r="G11">
        <v>-6.0723790322580662E-3</v>
      </c>
      <c r="H11">
        <v>-5.9264112903225788E-3</v>
      </c>
      <c r="I11">
        <f t="shared" si="2"/>
        <v>7.3257594643683959</v>
      </c>
      <c r="J11">
        <f t="shared" si="0"/>
        <v>0.87984328828978431</v>
      </c>
      <c r="K11">
        <f t="shared" si="0"/>
        <v>-3.7727504677666306</v>
      </c>
      <c r="L11">
        <f t="shared" si="3"/>
        <v>1.477617428297183</v>
      </c>
      <c r="M11">
        <f t="shared" si="4"/>
        <v>5.5733500805414291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5297A-4496-B848-B8EF-AC4A09410A9D}">
  <dimension ref="A1:F10"/>
  <sheetViews>
    <sheetView workbookViewId="0">
      <selection sqref="A1:F10"/>
    </sheetView>
  </sheetViews>
  <sheetFormatPr baseColWidth="10" defaultRowHeight="16" x14ac:dyDescent="0.2"/>
  <sheetData>
    <row r="1" spans="1:6" x14ac:dyDescent="0.2">
      <c r="A1" s="2" t="s">
        <v>0</v>
      </c>
      <c r="B1" s="2" t="s">
        <v>29</v>
      </c>
      <c r="C1" s="2" t="s">
        <v>30</v>
      </c>
      <c r="D1" s="2" t="s">
        <v>31</v>
      </c>
      <c r="E1" s="2" t="s">
        <v>32</v>
      </c>
      <c r="F1" s="2" t="s">
        <v>2</v>
      </c>
    </row>
    <row r="2" spans="1:6" x14ac:dyDescent="0.2">
      <c r="A2" s="2" t="s">
        <v>7</v>
      </c>
      <c r="B2" s="2">
        <v>5.9490000000000001E-2</v>
      </c>
      <c r="C2" s="2">
        <v>5.7919999999999999E-2</v>
      </c>
      <c r="D2" s="2">
        <v>5.3319999999999999E-2</v>
      </c>
      <c r="E2" s="2">
        <v>5.6910000000000002E-2</v>
      </c>
      <c r="F2" s="2">
        <v>3.2066E-3</v>
      </c>
    </row>
    <row r="3" spans="1:6" x14ac:dyDescent="0.2">
      <c r="A3" s="2" t="s">
        <v>6</v>
      </c>
      <c r="B3" s="2">
        <v>7.0470000000000005E-2</v>
      </c>
      <c r="C3" s="2">
        <v>8.8819999999999996E-2</v>
      </c>
      <c r="D3" s="2">
        <v>8.7520000000000001E-2</v>
      </c>
      <c r="E3" s="2">
        <v>8.2269999999999996E-2</v>
      </c>
      <c r="F3" s="2">
        <v>1.0239750000000001E-2</v>
      </c>
    </row>
    <row r="4" spans="1:6" x14ac:dyDescent="0.2">
      <c r="A4" s="2" t="s">
        <v>9</v>
      </c>
      <c r="B4" s="2">
        <v>9.597E-2</v>
      </c>
      <c r="C4" s="2">
        <v>9.375E-2</v>
      </c>
      <c r="D4" s="2">
        <v>0.106</v>
      </c>
      <c r="E4" s="2">
        <v>9.8573330000000001E-2</v>
      </c>
      <c r="F4" s="2">
        <v>6.5267600000000004E-3</v>
      </c>
    </row>
    <row r="5" spans="1:6" x14ac:dyDescent="0.2">
      <c r="A5" s="2" t="s">
        <v>8</v>
      </c>
      <c r="B5" s="2">
        <v>0.21829999999999999</v>
      </c>
      <c r="C5" s="2">
        <v>0.2145</v>
      </c>
      <c r="D5" s="2">
        <v>0.2109</v>
      </c>
      <c r="E5" s="2">
        <v>0.21456666999999999</v>
      </c>
      <c r="F5" s="2">
        <v>3.7004500000000001E-3</v>
      </c>
    </row>
    <row r="6" spans="1:6" x14ac:dyDescent="0.2">
      <c r="A6" s="2" t="s">
        <v>5</v>
      </c>
      <c r="B6" s="2">
        <v>0.44679999999999997</v>
      </c>
      <c r="C6" s="2">
        <v>0.46079999999999999</v>
      </c>
      <c r="D6" s="2">
        <v>0.5111</v>
      </c>
      <c r="E6" s="2">
        <v>0.47289999999999999</v>
      </c>
      <c r="F6" s="2">
        <v>3.381464E-2</v>
      </c>
    </row>
    <row r="7" spans="1:6" x14ac:dyDescent="0.2">
      <c r="A7" s="2" t="s">
        <v>24</v>
      </c>
      <c r="B7" s="2">
        <v>0.79700000000000004</v>
      </c>
      <c r="C7" s="2">
        <v>0.75849999999999995</v>
      </c>
      <c r="D7" s="2">
        <v>0.8538</v>
      </c>
      <c r="E7" s="2">
        <v>0.80310000000000004</v>
      </c>
      <c r="F7" s="2">
        <v>4.7941940000000002E-2</v>
      </c>
    </row>
    <row r="8" spans="1:6" x14ac:dyDescent="0.2">
      <c r="A8" s="2" t="s">
        <v>33</v>
      </c>
      <c r="B8" s="3">
        <v>2.384E-2</v>
      </c>
      <c r="C8" s="3">
        <v>2.3990000000000001E-2</v>
      </c>
      <c r="D8" s="3">
        <v>2.9600000000000001E-2</v>
      </c>
      <c r="E8" s="2">
        <v>2.581E-2</v>
      </c>
      <c r="F8" s="2">
        <v>3.2830899999999998E-3</v>
      </c>
    </row>
    <row r="9" spans="1:6" x14ac:dyDescent="0.2">
      <c r="A9" s="2" t="s">
        <v>4</v>
      </c>
      <c r="B9" s="2">
        <v>31.54</v>
      </c>
      <c r="C9" s="2">
        <v>37.26</v>
      </c>
      <c r="D9" s="2">
        <v>34.56</v>
      </c>
      <c r="E9" s="2">
        <v>34.453333299999997</v>
      </c>
      <c r="F9" s="2">
        <v>2.8614914499999999</v>
      </c>
    </row>
    <row r="10" spans="1:6" x14ac:dyDescent="0.2">
      <c r="A10" s="2" t="s">
        <v>3</v>
      </c>
      <c r="B10" s="2" t="s">
        <v>34</v>
      </c>
      <c r="C10" s="2" t="s">
        <v>34</v>
      </c>
      <c r="D10" s="2" t="s">
        <v>34</v>
      </c>
      <c r="E10" s="2" t="s">
        <v>34</v>
      </c>
      <c r="F10" s="2" t="s">
        <v>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DBAF1-0977-0940-A2D5-4038C6E22471}">
  <dimension ref="A1:G99"/>
  <sheetViews>
    <sheetView workbookViewId="0">
      <selection activeCell="I96" sqref="I96"/>
    </sheetView>
  </sheetViews>
  <sheetFormatPr baseColWidth="10" defaultRowHeight="16" x14ac:dyDescent="0.2"/>
  <sheetData>
    <row r="1" spans="1:7" x14ac:dyDescent="0.2">
      <c r="A1" t="s">
        <v>28</v>
      </c>
      <c r="B1" t="s">
        <v>27</v>
      </c>
      <c r="C1" t="s">
        <v>0</v>
      </c>
      <c r="D1" t="s">
        <v>25</v>
      </c>
      <c r="E1" t="s">
        <v>23</v>
      </c>
      <c r="F1" t="s">
        <v>1</v>
      </c>
      <c r="G1" t="s">
        <v>2</v>
      </c>
    </row>
    <row r="2" spans="1:7" x14ac:dyDescent="0.2">
      <c r="A2">
        <v>20</v>
      </c>
      <c r="B2">
        <f>(A2/378.33)*1000</f>
        <v>52.8639018845981</v>
      </c>
      <c r="C2" t="s">
        <v>4</v>
      </c>
      <c r="D2">
        <v>85.577580314422406</v>
      </c>
      <c r="E2">
        <v>2.7088395752781551</v>
      </c>
      <c r="F2">
        <f>D2/100</f>
        <v>0.85577580314422408</v>
      </c>
      <c r="G2">
        <f>E2/100</f>
        <v>2.708839575278155E-2</v>
      </c>
    </row>
    <row r="3" spans="1:7" x14ac:dyDescent="0.2">
      <c r="A3">
        <v>15</v>
      </c>
      <c r="B3">
        <f t="shared" ref="B3:B12" si="0">(A3/378.33)*1000</f>
        <v>39.64792641344858</v>
      </c>
      <c r="C3" t="s">
        <v>4</v>
      </c>
      <c r="D3">
        <v>60.821028286781718</v>
      </c>
      <c r="E3">
        <v>6.1989162394619308</v>
      </c>
      <c r="F3">
        <f t="shared" ref="F3:F66" si="1">D3/100</f>
        <v>0.6082102828678172</v>
      </c>
      <c r="G3">
        <f t="shared" ref="G3:G66" si="2">E3/100</f>
        <v>6.198916239461931E-2</v>
      </c>
    </row>
    <row r="4" spans="1:7" x14ac:dyDescent="0.2">
      <c r="A4">
        <v>10</v>
      </c>
      <c r="B4">
        <f t="shared" si="0"/>
        <v>26.43195094229905</v>
      </c>
      <c r="C4" t="s">
        <v>4</v>
      </c>
      <c r="D4">
        <v>25.348657697462201</v>
      </c>
      <c r="E4">
        <v>1.9081723738854079</v>
      </c>
      <c r="F4">
        <f t="shared" si="1"/>
        <v>0.25348657697462201</v>
      </c>
      <c r="G4">
        <f t="shared" si="2"/>
        <v>1.908172373885408E-2</v>
      </c>
    </row>
    <row r="5" spans="1:7" x14ac:dyDescent="0.2">
      <c r="A5">
        <v>5</v>
      </c>
      <c r="B5">
        <f t="shared" si="0"/>
        <v>13.215975471149525</v>
      </c>
      <c r="C5" t="s">
        <v>4</v>
      </c>
      <c r="D5">
        <v>11.719409282700422</v>
      </c>
      <c r="E5">
        <v>0.81304072718159281</v>
      </c>
      <c r="F5">
        <f t="shared" si="1"/>
        <v>0.11719409282700421</v>
      </c>
      <c r="G5">
        <f t="shared" si="2"/>
        <v>8.1304072718159284E-3</v>
      </c>
    </row>
    <row r="6" spans="1:7" x14ac:dyDescent="0.2">
      <c r="A6">
        <v>2</v>
      </c>
      <c r="B6">
        <f t="shared" si="0"/>
        <v>5.2863901884598103</v>
      </c>
      <c r="C6" t="s">
        <v>4</v>
      </c>
      <c r="D6">
        <v>6.2268856306796687</v>
      </c>
      <c r="E6">
        <v>0.1632033896488394</v>
      </c>
      <c r="F6">
        <f t="shared" si="1"/>
        <v>6.226885630679669E-2</v>
      </c>
      <c r="G6">
        <f t="shared" si="2"/>
        <v>1.6320338964883941E-3</v>
      </c>
    </row>
    <row r="7" spans="1:7" x14ac:dyDescent="0.2">
      <c r="A7">
        <v>1</v>
      </c>
      <c r="B7">
        <f t="shared" si="0"/>
        <v>2.6431950942299052</v>
      </c>
      <c r="C7" t="s">
        <v>4</v>
      </c>
      <c r="D7">
        <v>4.0888650644748203</v>
      </c>
      <c r="E7">
        <v>0.5903701253229523</v>
      </c>
      <c r="F7">
        <f t="shared" si="1"/>
        <v>4.0888650644748205E-2</v>
      </c>
      <c r="G7">
        <f t="shared" si="2"/>
        <v>5.9037012532295232E-3</v>
      </c>
    </row>
    <row r="8" spans="1:7" x14ac:dyDescent="0.2">
      <c r="A8">
        <v>0.5</v>
      </c>
      <c r="B8">
        <f t="shared" si="0"/>
        <v>1.3215975471149526</v>
      </c>
      <c r="C8" t="s">
        <v>4</v>
      </c>
      <c r="D8">
        <v>2.4251743203923231</v>
      </c>
      <c r="E8">
        <v>2.1785753943215336</v>
      </c>
      <c r="F8">
        <f t="shared" si="1"/>
        <v>2.4251743203923232E-2</v>
      </c>
      <c r="G8">
        <f t="shared" si="2"/>
        <v>2.1785753943215337E-2</v>
      </c>
    </row>
    <row r="9" spans="1:7" x14ac:dyDescent="0.2">
      <c r="A9">
        <v>0.1</v>
      </c>
      <c r="B9">
        <f t="shared" si="0"/>
        <v>0.26431950942299054</v>
      </c>
      <c r="C9" t="s">
        <v>4</v>
      </c>
      <c r="D9">
        <v>1.0614280234533398</v>
      </c>
      <c r="E9">
        <v>0.2524608184042888</v>
      </c>
      <c r="F9">
        <f t="shared" si="1"/>
        <v>1.0614280234533398E-2</v>
      </c>
      <c r="G9">
        <f t="shared" si="2"/>
        <v>2.5246081840428879E-3</v>
      </c>
    </row>
    <row r="10" spans="1:7" x14ac:dyDescent="0.2">
      <c r="A10">
        <v>0.05</v>
      </c>
      <c r="B10">
        <f t="shared" si="0"/>
        <v>0.13215975471149527</v>
      </c>
      <c r="C10" t="s">
        <v>4</v>
      </c>
      <c r="D10">
        <v>1.0861823361823362</v>
      </c>
      <c r="E10">
        <v>0.17759911167794426</v>
      </c>
      <c r="F10">
        <f t="shared" si="1"/>
        <v>1.0861823361823363E-2</v>
      </c>
      <c r="G10">
        <f t="shared" si="2"/>
        <v>1.7759911167794427E-3</v>
      </c>
    </row>
    <row r="11" spans="1:7" x14ac:dyDescent="0.2">
      <c r="A11">
        <v>0.01</v>
      </c>
      <c r="B11">
        <f t="shared" si="0"/>
        <v>2.643195094229905E-2</v>
      </c>
      <c r="C11" t="s">
        <v>4</v>
      </c>
      <c r="D11">
        <v>0.81707619756763461</v>
      </c>
      <c r="E11">
        <v>0.21871693497916003</v>
      </c>
      <c r="F11">
        <f t="shared" si="1"/>
        <v>8.1707619756763456E-3</v>
      </c>
      <c r="G11">
        <f t="shared" si="2"/>
        <v>2.1871693497916003E-3</v>
      </c>
    </row>
    <row r="12" spans="1:7" x14ac:dyDescent="0.2">
      <c r="A12">
        <v>0</v>
      </c>
      <c r="B12">
        <f t="shared" si="0"/>
        <v>0</v>
      </c>
      <c r="C12" t="s">
        <v>4</v>
      </c>
      <c r="D12">
        <v>1.0913953054874466</v>
      </c>
      <c r="E12">
        <v>0.19729392790140463</v>
      </c>
      <c r="F12">
        <f t="shared" si="1"/>
        <v>1.0913953054874465E-2</v>
      </c>
      <c r="G12">
        <f t="shared" si="2"/>
        <v>1.9729392790140462E-3</v>
      </c>
    </row>
    <row r="13" spans="1:7" x14ac:dyDescent="0.2">
      <c r="A13">
        <v>20</v>
      </c>
      <c r="B13">
        <f>(A13/342.3)*1000</f>
        <v>58.428279287174995</v>
      </c>
      <c r="C13" t="s">
        <v>3</v>
      </c>
      <c r="D13">
        <v>30.701754385964914</v>
      </c>
      <c r="E13">
        <v>4.019803241189349</v>
      </c>
      <c r="F13">
        <f t="shared" si="1"/>
        <v>0.30701754385964913</v>
      </c>
      <c r="G13">
        <f t="shared" si="2"/>
        <v>4.0198032411893486E-2</v>
      </c>
    </row>
    <row r="14" spans="1:7" x14ac:dyDescent="0.2">
      <c r="A14">
        <v>15</v>
      </c>
      <c r="B14">
        <f t="shared" ref="B14:B23" si="3">(A14/342.3)*1000</f>
        <v>43.821209465381237</v>
      </c>
      <c r="C14" t="s">
        <v>3</v>
      </c>
      <c r="D14">
        <v>15.049302549302549</v>
      </c>
      <c r="E14">
        <v>0.67882763889828102</v>
      </c>
      <c r="F14">
        <f t="shared" si="1"/>
        <v>0.15049302549302548</v>
      </c>
      <c r="G14">
        <f t="shared" si="2"/>
        <v>6.7882763889828106E-3</v>
      </c>
    </row>
    <row r="15" spans="1:7" x14ac:dyDescent="0.2">
      <c r="A15">
        <v>10</v>
      </c>
      <c r="B15">
        <f t="shared" si="3"/>
        <v>29.214139643587497</v>
      </c>
      <c r="C15" t="s">
        <v>3</v>
      </c>
      <c r="D15">
        <v>13.320463320463318</v>
      </c>
      <c r="E15">
        <v>1.074857985102321</v>
      </c>
      <c r="F15">
        <f t="shared" si="1"/>
        <v>0.13320463320463319</v>
      </c>
      <c r="G15">
        <f t="shared" si="2"/>
        <v>1.074857985102321E-2</v>
      </c>
    </row>
    <row r="16" spans="1:7" x14ac:dyDescent="0.2">
      <c r="A16">
        <v>5</v>
      </c>
      <c r="B16">
        <f t="shared" si="3"/>
        <v>14.607069821793749</v>
      </c>
      <c r="C16" t="s">
        <v>3</v>
      </c>
      <c r="D16">
        <v>9.8563408422563352</v>
      </c>
      <c r="E16">
        <v>3.6620400146078382</v>
      </c>
      <c r="F16">
        <f t="shared" si="1"/>
        <v>9.8563408422563351E-2</v>
      </c>
      <c r="G16">
        <f t="shared" si="2"/>
        <v>3.6620400146078383E-2</v>
      </c>
    </row>
    <row r="17" spans="1:7" x14ac:dyDescent="0.2">
      <c r="A17">
        <v>2</v>
      </c>
      <c r="B17">
        <f t="shared" si="3"/>
        <v>5.8428279287174991</v>
      </c>
      <c r="C17" t="s">
        <v>3</v>
      </c>
      <c r="D17">
        <v>8.4804804804804803</v>
      </c>
      <c r="E17">
        <v>0.74056757438070209</v>
      </c>
      <c r="F17">
        <f t="shared" si="1"/>
        <v>8.4804804804804804E-2</v>
      </c>
      <c r="G17">
        <f t="shared" si="2"/>
        <v>7.4056757438070208E-3</v>
      </c>
    </row>
    <row r="18" spans="1:7" x14ac:dyDescent="0.2">
      <c r="A18">
        <v>1</v>
      </c>
      <c r="B18">
        <f t="shared" si="3"/>
        <v>2.9214139643587496</v>
      </c>
      <c r="C18" t="s">
        <v>3</v>
      </c>
      <c r="D18">
        <v>4.8769191726938201</v>
      </c>
      <c r="E18">
        <v>0.59957744367022814</v>
      </c>
      <c r="F18">
        <f t="shared" si="1"/>
        <v>4.8769191726938201E-2</v>
      </c>
      <c r="G18">
        <f t="shared" si="2"/>
        <v>5.9957744367022817E-3</v>
      </c>
    </row>
    <row r="19" spans="1:7" x14ac:dyDescent="0.2">
      <c r="A19">
        <v>0.5</v>
      </c>
      <c r="B19">
        <f t="shared" si="3"/>
        <v>1.4607069821793748</v>
      </c>
      <c r="C19" t="s">
        <v>3</v>
      </c>
      <c r="D19">
        <v>3.653982749873161</v>
      </c>
      <c r="E19">
        <v>1.6472154592009833</v>
      </c>
      <c r="F19">
        <f t="shared" si="1"/>
        <v>3.6539827498731609E-2</v>
      </c>
      <c r="G19">
        <f t="shared" si="2"/>
        <v>1.6472154592009833E-2</v>
      </c>
    </row>
    <row r="20" spans="1:7" x14ac:dyDescent="0.2">
      <c r="A20">
        <v>0.1</v>
      </c>
      <c r="B20">
        <f t="shared" si="3"/>
        <v>0.29214139643587494</v>
      </c>
      <c r="C20" t="s">
        <v>3</v>
      </c>
      <c r="D20">
        <v>3.0394237571548013</v>
      </c>
      <c r="E20">
        <v>2.3367270831785487</v>
      </c>
      <c r="F20">
        <f t="shared" si="1"/>
        <v>3.0394237571548011E-2</v>
      </c>
      <c r="G20">
        <f t="shared" si="2"/>
        <v>2.3367270831785487E-2</v>
      </c>
    </row>
    <row r="21" spans="1:7" x14ac:dyDescent="0.2">
      <c r="A21">
        <v>0.05</v>
      </c>
      <c r="B21">
        <f t="shared" si="3"/>
        <v>0.14607069821793747</v>
      </c>
      <c r="C21" t="s">
        <v>3</v>
      </c>
      <c r="D21">
        <v>1.8149934615302166</v>
      </c>
      <c r="E21">
        <v>0.73782293860084947</v>
      </c>
      <c r="F21">
        <f t="shared" si="1"/>
        <v>1.8149934615302166E-2</v>
      </c>
      <c r="G21">
        <f t="shared" si="2"/>
        <v>7.3782293860084943E-3</v>
      </c>
    </row>
    <row r="22" spans="1:7" x14ac:dyDescent="0.2">
      <c r="A22">
        <v>0.01</v>
      </c>
      <c r="B22">
        <f t="shared" si="3"/>
        <v>2.9214139643587496E-2</v>
      </c>
      <c r="C22" t="s">
        <v>3</v>
      </c>
      <c r="D22">
        <v>1.5645645645645647</v>
      </c>
      <c r="E22">
        <v>1.0124752773615509</v>
      </c>
      <c r="F22">
        <f t="shared" si="1"/>
        <v>1.5645645645645648E-2</v>
      </c>
      <c r="G22">
        <f t="shared" si="2"/>
        <v>1.0124752773615509E-2</v>
      </c>
    </row>
    <row r="23" spans="1:7" x14ac:dyDescent="0.2">
      <c r="A23">
        <v>0</v>
      </c>
      <c r="B23">
        <f t="shared" si="3"/>
        <v>0</v>
      </c>
      <c r="C23" t="s">
        <v>3</v>
      </c>
      <c r="D23">
        <v>1.3770913770913771</v>
      </c>
      <c r="E23">
        <v>4.4583032369855204E-2</v>
      </c>
      <c r="F23">
        <f t="shared" si="1"/>
        <v>1.3770913770913771E-2</v>
      </c>
      <c r="G23">
        <f t="shared" si="2"/>
        <v>4.4583032369855204E-4</v>
      </c>
    </row>
    <row r="24" spans="1:7" x14ac:dyDescent="0.2">
      <c r="A24">
        <v>20</v>
      </c>
      <c r="B24">
        <f>(A24/18100.66)*1000</f>
        <v>1.104932085349374</v>
      </c>
      <c r="C24" t="s">
        <v>8</v>
      </c>
      <c r="D24">
        <v>99.549129353233837</v>
      </c>
      <c r="E24">
        <v>3.8213074115777284</v>
      </c>
      <c r="F24">
        <f t="shared" si="1"/>
        <v>0.99549129353233834</v>
      </c>
      <c r="G24">
        <f t="shared" si="2"/>
        <v>3.8213074115777283E-2</v>
      </c>
    </row>
    <row r="25" spans="1:7" x14ac:dyDescent="0.2">
      <c r="A25">
        <v>15</v>
      </c>
      <c r="B25">
        <f t="shared" ref="B25:B34" si="4">(A25/18100.66)*1000</f>
        <v>0.82869906401203053</v>
      </c>
      <c r="C25" t="s">
        <v>8</v>
      </c>
      <c r="D25">
        <v>92.870129870129873</v>
      </c>
      <c r="E25">
        <v>3.9996509470835608</v>
      </c>
      <c r="F25">
        <f t="shared" si="1"/>
        <v>0.92870129870129869</v>
      </c>
      <c r="G25">
        <f t="shared" si="2"/>
        <v>3.9996509470835606E-2</v>
      </c>
    </row>
    <row r="26" spans="1:7" x14ac:dyDescent="0.2">
      <c r="A26">
        <v>10</v>
      </c>
      <c r="B26">
        <f t="shared" si="4"/>
        <v>0.55246604267468702</v>
      </c>
      <c r="C26" t="s">
        <v>8</v>
      </c>
      <c r="D26">
        <v>90.753312589782425</v>
      </c>
      <c r="E26">
        <v>2.1608357335707198</v>
      </c>
      <c r="F26">
        <f t="shared" si="1"/>
        <v>0.9075331258978242</v>
      </c>
      <c r="G26">
        <f t="shared" si="2"/>
        <v>2.1608357335707196E-2</v>
      </c>
    </row>
    <row r="27" spans="1:7" x14ac:dyDescent="0.2">
      <c r="A27">
        <v>5</v>
      </c>
      <c r="B27">
        <f t="shared" si="4"/>
        <v>0.27623302133734351</v>
      </c>
      <c r="C27" t="s">
        <v>8</v>
      </c>
      <c r="D27">
        <v>64.394167923579687</v>
      </c>
      <c r="E27">
        <v>4.8514940946430789</v>
      </c>
      <c r="F27">
        <f t="shared" si="1"/>
        <v>0.64394167923579682</v>
      </c>
      <c r="G27">
        <f t="shared" si="2"/>
        <v>4.8514940946430787E-2</v>
      </c>
    </row>
    <row r="28" spans="1:7" x14ac:dyDescent="0.2">
      <c r="A28">
        <v>2</v>
      </c>
      <c r="B28">
        <f t="shared" si="4"/>
        <v>0.11049320853493741</v>
      </c>
      <c r="C28" t="s">
        <v>8</v>
      </c>
      <c r="D28">
        <v>29.316557782911463</v>
      </c>
      <c r="E28">
        <v>8.0902566272012173</v>
      </c>
      <c r="F28">
        <f t="shared" si="1"/>
        <v>0.29316557782911462</v>
      </c>
      <c r="G28">
        <f t="shared" si="2"/>
        <v>8.0902566272012172E-2</v>
      </c>
    </row>
    <row r="29" spans="1:7" x14ac:dyDescent="0.2">
      <c r="A29">
        <v>1</v>
      </c>
      <c r="B29">
        <f t="shared" si="4"/>
        <v>5.5246604267468705E-2</v>
      </c>
      <c r="C29" t="s">
        <v>8</v>
      </c>
      <c r="D29">
        <v>14.327618558226082</v>
      </c>
      <c r="E29">
        <v>1.9091178163484526</v>
      </c>
      <c r="F29">
        <f t="shared" si="1"/>
        <v>0.14327618558226082</v>
      </c>
      <c r="G29">
        <f t="shared" si="2"/>
        <v>1.9091178163484525E-2</v>
      </c>
    </row>
    <row r="30" spans="1:7" x14ac:dyDescent="0.2">
      <c r="A30">
        <v>0.5</v>
      </c>
      <c r="B30">
        <f t="shared" si="4"/>
        <v>2.7623302133734352E-2</v>
      </c>
      <c r="C30" t="s">
        <v>8</v>
      </c>
      <c r="D30">
        <v>10.128998563781172</v>
      </c>
      <c r="E30">
        <v>1.2704702896540006</v>
      </c>
      <c r="F30">
        <f t="shared" si="1"/>
        <v>0.10128998563781172</v>
      </c>
      <c r="G30">
        <f t="shared" si="2"/>
        <v>1.2704702896540005E-2</v>
      </c>
    </row>
    <row r="31" spans="1:7" x14ac:dyDescent="0.2">
      <c r="A31">
        <v>0.1</v>
      </c>
      <c r="B31">
        <f t="shared" si="4"/>
        <v>5.5246604267468703E-3</v>
      </c>
      <c r="C31" t="s">
        <v>8</v>
      </c>
      <c r="D31">
        <v>9.3108300692844779</v>
      </c>
      <c r="E31">
        <v>2.3692414442750898</v>
      </c>
      <c r="F31">
        <f t="shared" si="1"/>
        <v>9.3108300692844773E-2</v>
      </c>
      <c r="G31">
        <f t="shared" si="2"/>
        <v>2.3692414442750897E-2</v>
      </c>
    </row>
    <row r="32" spans="1:7" x14ac:dyDescent="0.2">
      <c r="A32">
        <v>0.05</v>
      </c>
      <c r="B32">
        <f t="shared" si="4"/>
        <v>2.7623302133734351E-3</v>
      </c>
      <c r="C32" t="s">
        <v>8</v>
      </c>
      <c r="D32">
        <v>8.2665925101965154</v>
      </c>
      <c r="E32">
        <v>4.1258942489524273</v>
      </c>
      <c r="F32">
        <f t="shared" si="1"/>
        <v>8.266592510196516E-2</v>
      </c>
      <c r="G32">
        <f t="shared" si="2"/>
        <v>4.1258942489524275E-2</v>
      </c>
    </row>
    <row r="33" spans="1:7" x14ac:dyDescent="0.2">
      <c r="A33">
        <v>0.01</v>
      </c>
      <c r="B33">
        <f t="shared" si="4"/>
        <v>5.5246604267468696E-4</v>
      </c>
      <c r="C33" t="s">
        <v>8</v>
      </c>
      <c r="D33">
        <v>1.0406889971615807</v>
      </c>
      <c r="E33">
        <v>0.64595775155462642</v>
      </c>
      <c r="F33">
        <f t="shared" si="1"/>
        <v>1.0406889971615808E-2</v>
      </c>
      <c r="G33">
        <f t="shared" si="2"/>
        <v>6.4595775155462639E-3</v>
      </c>
    </row>
    <row r="34" spans="1:7" x14ac:dyDescent="0.2">
      <c r="A34">
        <v>0</v>
      </c>
      <c r="B34">
        <f t="shared" si="4"/>
        <v>0</v>
      </c>
      <c r="C34" t="s">
        <v>8</v>
      </c>
      <c r="D34">
        <v>0.82687635584913899</v>
      </c>
      <c r="E34">
        <v>0.72349706669697822</v>
      </c>
      <c r="F34">
        <f t="shared" si="1"/>
        <v>8.2687635584913904E-3</v>
      </c>
      <c r="G34">
        <f t="shared" si="2"/>
        <v>7.2349706669697818E-3</v>
      </c>
    </row>
    <row r="35" spans="1:7" x14ac:dyDescent="0.2">
      <c r="A35">
        <v>20</v>
      </c>
      <c r="B35">
        <f>A35/16028.43*1000</f>
        <v>1.24778284585577</v>
      </c>
      <c r="C35" t="s">
        <v>5</v>
      </c>
      <c r="D35">
        <v>100.79365079365078</v>
      </c>
      <c r="E35">
        <v>1.8093445751902426</v>
      </c>
      <c r="F35">
        <v>1</v>
      </c>
      <c r="G35">
        <f t="shared" si="2"/>
        <v>1.8093445751902425E-2</v>
      </c>
    </row>
    <row r="36" spans="1:7" x14ac:dyDescent="0.2">
      <c r="A36">
        <v>15</v>
      </c>
      <c r="B36">
        <f t="shared" ref="B36:B45" si="5">A36/16028.43*1000</f>
        <v>0.93583713439182759</v>
      </c>
      <c r="C36" t="s">
        <v>5</v>
      </c>
      <c r="D36">
        <v>101.19047619047619</v>
      </c>
      <c r="E36">
        <v>1.1904761904761976</v>
      </c>
      <c r="F36">
        <v>1</v>
      </c>
      <c r="G36">
        <f t="shared" si="2"/>
        <v>1.1904761904761975E-2</v>
      </c>
    </row>
    <row r="37" spans="1:7" x14ac:dyDescent="0.2">
      <c r="A37">
        <v>10</v>
      </c>
      <c r="B37">
        <f t="shared" si="5"/>
        <v>0.62389142292788502</v>
      </c>
      <c r="C37" t="s">
        <v>5</v>
      </c>
      <c r="D37">
        <v>62.677484787018258</v>
      </c>
      <c r="E37">
        <v>3.5132876421275321</v>
      </c>
      <c r="F37">
        <f t="shared" si="1"/>
        <v>0.62677484787018256</v>
      </c>
      <c r="G37">
        <f t="shared" si="2"/>
        <v>3.5132876421275321E-2</v>
      </c>
    </row>
    <row r="38" spans="1:7" x14ac:dyDescent="0.2">
      <c r="A38">
        <v>5</v>
      </c>
      <c r="B38">
        <f t="shared" si="5"/>
        <v>0.31194571146394251</v>
      </c>
      <c r="C38" t="s">
        <v>5</v>
      </c>
      <c r="D38">
        <v>35.398996808025544</v>
      </c>
      <c r="E38">
        <v>4.5927843013979706</v>
      </c>
      <c r="F38">
        <f t="shared" si="1"/>
        <v>0.35398996808025546</v>
      </c>
      <c r="G38">
        <f t="shared" si="2"/>
        <v>4.5927843013979702E-2</v>
      </c>
    </row>
    <row r="39" spans="1:7" x14ac:dyDescent="0.2">
      <c r="A39">
        <v>2</v>
      </c>
      <c r="B39">
        <f t="shared" si="5"/>
        <v>0.12477828458557701</v>
      </c>
      <c r="C39" t="s">
        <v>5</v>
      </c>
      <c r="D39">
        <v>29.727293216137035</v>
      </c>
      <c r="E39">
        <v>1.1814597630904824</v>
      </c>
      <c r="F39">
        <f t="shared" si="1"/>
        <v>0.29727293216137035</v>
      </c>
      <c r="G39">
        <f t="shared" si="2"/>
        <v>1.1814597630904825E-2</v>
      </c>
    </row>
    <row r="40" spans="1:7" x14ac:dyDescent="0.2">
      <c r="A40">
        <v>1</v>
      </c>
      <c r="B40">
        <f t="shared" si="5"/>
        <v>6.2389142292788503E-2</v>
      </c>
      <c r="C40" t="s">
        <v>5</v>
      </c>
      <c r="D40">
        <v>13.197477868452914</v>
      </c>
      <c r="E40">
        <v>2.5597913856059749</v>
      </c>
      <c r="F40">
        <f t="shared" si="1"/>
        <v>0.13197477868452914</v>
      </c>
      <c r="G40">
        <f t="shared" si="2"/>
        <v>2.5597913856059747E-2</v>
      </c>
    </row>
    <row r="41" spans="1:7" x14ac:dyDescent="0.2">
      <c r="A41">
        <v>0.5</v>
      </c>
      <c r="B41">
        <f t="shared" si="5"/>
        <v>3.1194571146394252E-2</v>
      </c>
      <c r="C41" t="s">
        <v>5</v>
      </c>
      <c r="D41">
        <v>14.17624521072797</v>
      </c>
      <c r="E41">
        <v>4.6453469934797518</v>
      </c>
      <c r="F41">
        <f t="shared" si="1"/>
        <v>0.1417624521072797</v>
      </c>
      <c r="G41">
        <f t="shared" si="2"/>
        <v>4.6453469934797514E-2</v>
      </c>
    </row>
    <row r="42" spans="1:7" x14ac:dyDescent="0.2">
      <c r="A42">
        <v>0.1</v>
      </c>
      <c r="B42">
        <f t="shared" si="5"/>
        <v>6.2389142292788502E-3</v>
      </c>
      <c r="C42" t="s">
        <v>5</v>
      </c>
      <c r="D42">
        <v>8.7914023960535594</v>
      </c>
      <c r="E42">
        <v>1.841822721029492</v>
      </c>
      <c r="F42">
        <f t="shared" si="1"/>
        <v>8.7914023960535589E-2</v>
      </c>
      <c r="G42">
        <f t="shared" si="2"/>
        <v>1.8418227210294919E-2</v>
      </c>
    </row>
    <row r="43" spans="1:7" x14ac:dyDescent="0.2">
      <c r="A43">
        <v>0.05</v>
      </c>
      <c r="B43">
        <f t="shared" si="5"/>
        <v>3.1194571146394251E-3</v>
      </c>
      <c r="C43" t="s">
        <v>5</v>
      </c>
      <c r="D43">
        <v>8.724656056410085</v>
      </c>
      <c r="E43">
        <v>2.0228886960076955</v>
      </c>
      <c r="F43">
        <f t="shared" si="1"/>
        <v>8.724656056410085E-2</v>
      </c>
      <c r="G43">
        <f t="shared" si="2"/>
        <v>2.0228886960076953E-2</v>
      </c>
    </row>
    <row r="44" spans="1:7" x14ac:dyDescent="0.2">
      <c r="A44">
        <v>0.01</v>
      </c>
      <c r="B44">
        <f t="shared" si="5"/>
        <v>6.2389142292788499E-4</v>
      </c>
      <c r="C44" t="s">
        <v>5</v>
      </c>
      <c r="D44">
        <v>4.7858099062918349</v>
      </c>
      <c r="E44">
        <v>1.2265086398160061</v>
      </c>
      <c r="F44">
        <f t="shared" si="1"/>
        <v>4.7858099062918352E-2</v>
      </c>
      <c r="G44">
        <f t="shared" si="2"/>
        <v>1.2265086398160062E-2</v>
      </c>
    </row>
    <row r="45" spans="1:7" x14ac:dyDescent="0.2">
      <c r="A45">
        <v>0</v>
      </c>
      <c r="B45">
        <f t="shared" si="5"/>
        <v>0</v>
      </c>
      <c r="C45" t="s">
        <v>5</v>
      </c>
      <c r="D45">
        <v>2.8455284552845526</v>
      </c>
      <c r="E45">
        <v>0.70408569413368871</v>
      </c>
      <c r="F45">
        <f t="shared" si="1"/>
        <v>2.8455284552845527E-2</v>
      </c>
      <c r="G45">
        <f t="shared" si="2"/>
        <v>7.0408569413368868E-3</v>
      </c>
    </row>
    <row r="46" spans="1:7" x14ac:dyDescent="0.2">
      <c r="A46">
        <v>20</v>
      </c>
      <c r="B46">
        <f>A46/25489.03*1000</f>
        <v>0.7846512793935273</v>
      </c>
      <c r="C46" t="s">
        <v>7</v>
      </c>
      <c r="D46">
        <v>102.09426777812081</v>
      </c>
      <c r="E46">
        <v>2.6425607443668291</v>
      </c>
      <c r="F46">
        <v>1</v>
      </c>
      <c r="G46">
        <f t="shared" si="2"/>
        <v>2.642560744366829E-2</v>
      </c>
    </row>
    <row r="47" spans="1:7" x14ac:dyDescent="0.2">
      <c r="A47">
        <v>15</v>
      </c>
      <c r="B47">
        <f t="shared" ref="B47:B56" si="6">A47/25489.03*1000</f>
        <v>0.5884884595451455</v>
      </c>
      <c r="C47" t="s">
        <v>7</v>
      </c>
      <c r="D47">
        <v>97.318007662835257</v>
      </c>
      <c r="E47">
        <v>1.7557761283355697</v>
      </c>
      <c r="F47">
        <f t="shared" si="1"/>
        <v>0.9731800766283526</v>
      </c>
      <c r="G47">
        <f t="shared" si="2"/>
        <v>1.7557761283355698E-2</v>
      </c>
    </row>
    <row r="48" spans="1:7" x14ac:dyDescent="0.2">
      <c r="A48">
        <v>10</v>
      </c>
      <c r="B48">
        <f t="shared" si="6"/>
        <v>0.39232563969676365</v>
      </c>
      <c r="C48" t="s">
        <v>7</v>
      </c>
      <c r="D48">
        <v>97.786799371398644</v>
      </c>
      <c r="E48">
        <v>2.8542670186011367</v>
      </c>
      <c r="F48">
        <f t="shared" si="1"/>
        <v>0.97786799371398647</v>
      </c>
      <c r="G48">
        <f t="shared" si="2"/>
        <v>2.8542670186011369E-2</v>
      </c>
    </row>
    <row r="49" spans="1:7" x14ac:dyDescent="0.2">
      <c r="A49">
        <v>5</v>
      </c>
      <c r="B49">
        <f t="shared" si="6"/>
        <v>0.19616281984838183</v>
      </c>
      <c r="C49" t="s">
        <v>7</v>
      </c>
      <c r="D49">
        <v>93.666620505008552</v>
      </c>
      <c r="E49">
        <v>0.78782412937046642</v>
      </c>
      <c r="F49">
        <f t="shared" si="1"/>
        <v>0.93666620505008558</v>
      </c>
      <c r="G49">
        <f t="shared" si="2"/>
        <v>7.8782412937046641E-3</v>
      </c>
    </row>
    <row r="50" spans="1:7" x14ac:dyDescent="0.2">
      <c r="A50">
        <v>2</v>
      </c>
      <c r="B50">
        <f t="shared" si="6"/>
        <v>7.846512793935273E-2</v>
      </c>
      <c r="C50" t="s">
        <v>7</v>
      </c>
      <c r="D50">
        <v>76.869382291069044</v>
      </c>
      <c r="E50">
        <v>7.7801605211676987</v>
      </c>
      <c r="F50">
        <f t="shared" si="1"/>
        <v>0.76869382291069044</v>
      </c>
      <c r="G50">
        <f t="shared" si="2"/>
        <v>7.7801605211676991E-2</v>
      </c>
    </row>
    <row r="51" spans="1:7" x14ac:dyDescent="0.2">
      <c r="A51">
        <v>1</v>
      </c>
      <c r="B51">
        <f t="shared" si="6"/>
        <v>3.9232563969676365E-2</v>
      </c>
      <c r="C51" t="s">
        <v>7</v>
      </c>
      <c r="D51">
        <v>32.052960861341482</v>
      </c>
      <c r="E51">
        <v>5.2455809446279806</v>
      </c>
      <c r="F51">
        <f t="shared" si="1"/>
        <v>0.32052960861341484</v>
      </c>
      <c r="G51">
        <f t="shared" si="2"/>
        <v>5.2455809446279804E-2</v>
      </c>
    </row>
    <row r="52" spans="1:7" x14ac:dyDescent="0.2">
      <c r="A52">
        <v>0.5</v>
      </c>
      <c r="B52">
        <f t="shared" si="6"/>
        <v>1.9616281984838183E-2</v>
      </c>
      <c r="C52" t="s">
        <v>7</v>
      </c>
      <c r="D52">
        <v>24.259349600454179</v>
      </c>
      <c r="E52">
        <v>1.30966712913293</v>
      </c>
      <c r="F52">
        <f t="shared" si="1"/>
        <v>0.2425934960045418</v>
      </c>
      <c r="G52">
        <f t="shared" si="2"/>
        <v>1.30966712913293E-2</v>
      </c>
    </row>
    <row r="53" spans="1:7" x14ac:dyDescent="0.2">
      <c r="A53">
        <v>0.1</v>
      </c>
      <c r="B53">
        <f t="shared" si="6"/>
        <v>3.9232563969676367E-3</v>
      </c>
      <c r="C53" t="s">
        <v>7</v>
      </c>
      <c r="D53">
        <v>17.904023827277729</v>
      </c>
      <c r="E53">
        <v>0.4301475012192999</v>
      </c>
      <c r="F53">
        <f t="shared" si="1"/>
        <v>0.17904023827277729</v>
      </c>
      <c r="G53">
        <f t="shared" si="2"/>
        <v>4.3014750121929991E-3</v>
      </c>
    </row>
    <row r="54" spans="1:7" x14ac:dyDescent="0.2">
      <c r="A54">
        <v>0.05</v>
      </c>
      <c r="B54">
        <f t="shared" si="6"/>
        <v>1.9616281984838183E-3</v>
      </c>
      <c r="C54" t="s">
        <v>7</v>
      </c>
      <c r="D54">
        <v>11.614401858304298</v>
      </c>
      <c r="E54">
        <v>1.559046894153173</v>
      </c>
      <c r="F54">
        <f t="shared" si="1"/>
        <v>0.11614401858304298</v>
      </c>
      <c r="G54">
        <f t="shared" si="2"/>
        <v>1.5590468941531731E-2</v>
      </c>
    </row>
    <row r="55" spans="1:7" x14ac:dyDescent="0.2">
      <c r="A55">
        <v>0.01</v>
      </c>
      <c r="B55">
        <f t="shared" si="6"/>
        <v>3.9232563969676367E-4</v>
      </c>
      <c r="C55" t="s">
        <v>7</v>
      </c>
      <c r="D55">
        <v>6.6501249428078699</v>
      </c>
      <c r="E55">
        <v>2.2167690054488873</v>
      </c>
      <c r="F55">
        <f t="shared" si="1"/>
        <v>6.6501249428078696E-2</v>
      </c>
      <c r="G55">
        <f t="shared" si="2"/>
        <v>2.2167690054488872E-2</v>
      </c>
    </row>
    <row r="56" spans="1:7" x14ac:dyDescent="0.2">
      <c r="A56">
        <v>0</v>
      </c>
      <c r="B56">
        <f t="shared" si="6"/>
        <v>0</v>
      </c>
      <c r="C56" t="s">
        <v>7</v>
      </c>
      <c r="D56">
        <v>2.4062286273164193</v>
      </c>
      <c r="E56">
        <v>1.2139950689481045</v>
      </c>
      <c r="F56">
        <f t="shared" si="1"/>
        <v>2.4062286273164191E-2</v>
      </c>
      <c r="G56">
        <f t="shared" si="2"/>
        <v>1.2139950689481045E-2</v>
      </c>
    </row>
    <row r="57" spans="1:7" x14ac:dyDescent="0.2">
      <c r="A57">
        <v>20</v>
      </c>
      <c r="B57">
        <f>A57/24516.21*1000</f>
        <v>0.81578677944103117</v>
      </c>
      <c r="C57" t="s">
        <v>6</v>
      </c>
      <c r="D57">
        <v>100</v>
      </c>
      <c r="E57">
        <v>1.2048192771084265</v>
      </c>
      <c r="F57">
        <f t="shared" si="1"/>
        <v>1</v>
      </c>
      <c r="G57">
        <f t="shared" si="2"/>
        <v>1.2048192771084265E-2</v>
      </c>
    </row>
    <row r="58" spans="1:7" x14ac:dyDescent="0.2">
      <c r="A58">
        <v>15</v>
      </c>
      <c r="B58">
        <f t="shared" ref="B58:B67" si="7">A58/24516.21*1000</f>
        <v>0.61184008458077321</v>
      </c>
      <c r="C58" t="s">
        <v>6</v>
      </c>
      <c r="D58">
        <v>99.612504353883665</v>
      </c>
      <c r="E58">
        <v>3.6921831963660336</v>
      </c>
      <c r="F58">
        <f t="shared" si="1"/>
        <v>0.99612504353883669</v>
      </c>
      <c r="G58">
        <f t="shared" si="2"/>
        <v>3.6921831963660334E-2</v>
      </c>
    </row>
    <row r="59" spans="1:7" x14ac:dyDescent="0.2">
      <c r="A59">
        <v>10</v>
      </c>
      <c r="B59">
        <f t="shared" si="7"/>
        <v>0.40789338972051559</v>
      </c>
      <c r="C59" t="s">
        <v>6</v>
      </c>
      <c r="D59">
        <v>95.61072945152182</v>
      </c>
      <c r="E59">
        <v>2.7123573536710648</v>
      </c>
      <c r="F59">
        <f t="shared" si="1"/>
        <v>0.95610729451521825</v>
      </c>
      <c r="G59">
        <f t="shared" si="2"/>
        <v>2.7123573536710646E-2</v>
      </c>
    </row>
    <row r="60" spans="1:7" x14ac:dyDescent="0.2">
      <c r="A60">
        <v>5</v>
      </c>
      <c r="B60">
        <f t="shared" si="7"/>
        <v>0.20394669486025779</v>
      </c>
      <c r="C60" t="s">
        <v>6</v>
      </c>
      <c r="D60">
        <v>93.300041614648364</v>
      </c>
      <c r="E60">
        <v>3.8781547959882943</v>
      </c>
      <c r="F60">
        <f t="shared" si="1"/>
        <v>0.93300041614648366</v>
      </c>
      <c r="G60">
        <f t="shared" si="2"/>
        <v>3.8781547959882944E-2</v>
      </c>
    </row>
    <row r="61" spans="1:7" x14ac:dyDescent="0.2">
      <c r="A61">
        <v>2</v>
      </c>
      <c r="B61">
        <f t="shared" si="7"/>
        <v>8.1578677944103117E-2</v>
      </c>
      <c r="C61" t="s">
        <v>6</v>
      </c>
      <c r="D61">
        <v>52.171392901729973</v>
      </c>
      <c r="E61">
        <v>3.2864581479366795</v>
      </c>
      <c r="F61">
        <f t="shared" si="1"/>
        <v>0.52171392901729974</v>
      </c>
      <c r="G61">
        <f t="shared" si="2"/>
        <v>3.2864581479366793E-2</v>
      </c>
    </row>
    <row r="62" spans="1:7" x14ac:dyDescent="0.2">
      <c r="A62">
        <v>1</v>
      </c>
      <c r="B62">
        <f t="shared" si="7"/>
        <v>4.0789338972051559E-2</v>
      </c>
      <c r="C62" t="s">
        <v>6</v>
      </c>
      <c r="D62">
        <v>31.089069066597158</v>
      </c>
      <c r="E62">
        <v>3.5334462389582231</v>
      </c>
      <c r="F62">
        <f t="shared" si="1"/>
        <v>0.31089069066597158</v>
      </c>
      <c r="G62">
        <f t="shared" si="2"/>
        <v>3.5334462389582232E-2</v>
      </c>
    </row>
    <row r="63" spans="1:7" x14ac:dyDescent="0.2">
      <c r="A63">
        <v>0.5</v>
      </c>
      <c r="B63">
        <f t="shared" si="7"/>
        <v>2.0394669486025779E-2</v>
      </c>
      <c r="C63" t="s">
        <v>6</v>
      </c>
      <c r="D63">
        <v>25.264272764272761</v>
      </c>
      <c r="E63">
        <v>1.2800963678315518</v>
      </c>
      <c r="F63">
        <f t="shared" si="1"/>
        <v>0.2526427276427276</v>
      </c>
      <c r="G63">
        <f t="shared" si="2"/>
        <v>1.2800963678315519E-2</v>
      </c>
    </row>
    <row r="64" spans="1:7" x14ac:dyDescent="0.2">
      <c r="A64">
        <v>0.1</v>
      </c>
      <c r="B64">
        <f t="shared" si="7"/>
        <v>4.0789338972051555E-3</v>
      </c>
      <c r="C64" t="s">
        <v>6</v>
      </c>
      <c r="D64">
        <v>20.139783588059448</v>
      </c>
      <c r="E64">
        <v>0.68030277238454895</v>
      </c>
      <c r="F64">
        <f t="shared" si="1"/>
        <v>0.20139783588059448</v>
      </c>
      <c r="G64">
        <f t="shared" si="2"/>
        <v>6.8030277238454893E-3</v>
      </c>
    </row>
    <row r="65" spans="1:7" x14ac:dyDescent="0.2">
      <c r="A65">
        <v>0.05</v>
      </c>
      <c r="B65">
        <f t="shared" si="7"/>
        <v>2.0394669486025778E-3</v>
      </c>
      <c r="C65" t="s">
        <v>6</v>
      </c>
      <c r="D65">
        <v>13.032388844337522</v>
      </c>
      <c r="E65">
        <v>0.80092390931027979</v>
      </c>
      <c r="F65">
        <f t="shared" si="1"/>
        <v>0.13032388844337522</v>
      </c>
      <c r="G65">
        <f t="shared" si="2"/>
        <v>8.0092390931027976E-3</v>
      </c>
    </row>
    <row r="66" spans="1:7" x14ac:dyDescent="0.2">
      <c r="A66">
        <v>0.01</v>
      </c>
      <c r="B66">
        <f t="shared" si="7"/>
        <v>4.0789338972051556E-4</v>
      </c>
      <c r="C66" t="s">
        <v>6</v>
      </c>
      <c r="D66">
        <v>6.5235690235690242</v>
      </c>
      <c r="E66">
        <v>1.5685728243757733</v>
      </c>
      <c r="F66">
        <f t="shared" si="1"/>
        <v>6.5235690235690244E-2</v>
      </c>
      <c r="G66">
        <f t="shared" si="2"/>
        <v>1.5685728243757732E-2</v>
      </c>
    </row>
    <row r="67" spans="1:7" x14ac:dyDescent="0.2">
      <c r="A67">
        <v>0</v>
      </c>
      <c r="B67">
        <f t="shared" si="7"/>
        <v>0</v>
      </c>
      <c r="C67" t="s">
        <v>6</v>
      </c>
      <c r="D67">
        <v>2.531916044574273</v>
      </c>
      <c r="E67">
        <v>3.2052137973252307E-2</v>
      </c>
      <c r="F67">
        <f t="shared" ref="F67:F99" si="8">D67/100</f>
        <v>2.5319160445742731E-2</v>
      </c>
      <c r="G67">
        <f t="shared" ref="G67:G99" si="9">E67/100</f>
        <v>3.2052137973252308E-4</v>
      </c>
    </row>
    <row r="68" spans="1:7" x14ac:dyDescent="0.2">
      <c r="A68">
        <v>20</v>
      </c>
      <c r="B68">
        <f>(A68/69130.24)*1000</f>
        <v>0.28930899126055393</v>
      </c>
      <c r="C68" t="s">
        <v>9</v>
      </c>
      <c r="D68">
        <v>100.3875968992248</v>
      </c>
      <c r="E68">
        <v>0.67133752231351962</v>
      </c>
      <c r="F68">
        <v>1</v>
      </c>
      <c r="G68">
        <f t="shared" si="9"/>
        <v>6.7133752231351958E-3</v>
      </c>
    </row>
    <row r="69" spans="1:7" x14ac:dyDescent="0.2">
      <c r="A69">
        <v>15</v>
      </c>
      <c r="B69">
        <f t="shared" ref="B69:B78" si="10">(A69/69130.24)*1000</f>
        <v>0.21698174344541549</v>
      </c>
      <c r="C69" t="s">
        <v>9</v>
      </c>
      <c r="D69">
        <v>95.50561797752809</v>
      </c>
      <c r="E69">
        <v>3.8922490057727548</v>
      </c>
      <c r="F69">
        <f t="shared" si="8"/>
        <v>0.9550561797752809</v>
      </c>
      <c r="G69">
        <f t="shared" si="9"/>
        <v>3.8922490057727549E-2</v>
      </c>
    </row>
    <row r="70" spans="1:7" x14ac:dyDescent="0.2">
      <c r="A70">
        <v>10</v>
      </c>
      <c r="B70">
        <f t="shared" si="10"/>
        <v>0.14465449563027696</v>
      </c>
      <c r="C70" t="s">
        <v>9</v>
      </c>
      <c r="D70">
        <v>75.208575487537132</v>
      </c>
      <c r="E70">
        <v>1.840146717504124</v>
      </c>
      <c r="F70">
        <f t="shared" si="8"/>
        <v>0.75208575487537133</v>
      </c>
      <c r="G70">
        <f t="shared" si="9"/>
        <v>1.840146717504124E-2</v>
      </c>
    </row>
    <row r="71" spans="1:7" x14ac:dyDescent="0.2">
      <c r="A71">
        <v>5</v>
      </c>
      <c r="B71">
        <f t="shared" si="10"/>
        <v>7.2327247815138482E-2</v>
      </c>
      <c r="C71" t="s">
        <v>9</v>
      </c>
      <c r="D71">
        <v>35.155094593296845</v>
      </c>
      <c r="E71">
        <v>4.2679443998514186</v>
      </c>
      <c r="F71">
        <f t="shared" si="8"/>
        <v>0.35155094593296843</v>
      </c>
      <c r="G71">
        <f t="shared" si="9"/>
        <v>4.2679443998514185E-2</v>
      </c>
    </row>
    <row r="72" spans="1:7" x14ac:dyDescent="0.2">
      <c r="A72">
        <v>2</v>
      </c>
      <c r="B72">
        <f t="shared" si="10"/>
        <v>2.8930899126055398E-2</v>
      </c>
      <c r="C72" t="s">
        <v>9</v>
      </c>
      <c r="D72">
        <v>20.935960591133007</v>
      </c>
      <c r="E72">
        <v>0.42661349940120241</v>
      </c>
      <c r="F72">
        <f t="shared" si="8"/>
        <v>0.20935960591133007</v>
      </c>
      <c r="G72">
        <f t="shared" si="9"/>
        <v>4.2661349940120242E-3</v>
      </c>
    </row>
    <row r="73" spans="1:7" x14ac:dyDescent="0.2">
      <c r="A73">
        <v>1</v>
      </c>
      <c r="B73">
        <f t="shared" si="10"/>
        <v>1.4465449563027699E-2</v>
      </c>
      <c r="C73" t="s">
        <v>9</v>
      </c>
      <c r="D73">
        <v>14.008207934336525</v>
      </c>
      <c r="E73">
        <v>2.3275118727664865</v>
      </c>
      <c r="F73">
        <f t="shared" si="8"/>
        <v>0.14008207934336525</v>
      </c>
      <c r="G73">
        <f t="shared" si="9"/>
        <v>2.3275118727664867E-2</v>
      </c>
    </row>
    <row r="74" spans="1:7" x14ac:dyDescent="0.2">
      <c r="A74">
        <v>0.5</v>
      </c>
      <c r="B74">
        <f t="shared" si="10"/>
        <v>7.2327247815138496E-3</v>
      </c>
      <c r="C74" t="s">
        <v>9</v>
      </c>
      <c r="D74">
        <v>6.1850027367268741</v>
      </c>
      <c r="E74">
        <v>1.6852549883241004</v>
      </c>
      <c r="F74">
        <f t="shared" si="8"/>
        <v>6.1850027367268738E-2</v>
      </c>
      <c r="G74">
        <f t="shared" si="9"/>
        <v>1.6852549883241003E-2</v>
      </c>
    </row>
    <row r="75" spans="1:7" x14ac:dyDescent="0.2">
      <c r="A75">
        <v>0.1</v>
      </c>
      <c r="B75">
        <f t="shared" si="10"/>
        <v>1.44654495630277E-3</v>
      </c>
      <c r="C75" t="s">
        <v>9</v>
      </c>
      <c r="D75">
        <v>5.0823615316882513</v>
      </c>
      <c r="E75">
        <v>1.1399854115652985</v>
      </c>
      <c r="F75">
        <f t="shared" si="8"/>
        <v>5.0823615316882516E-2</v>
      </c>
      <c r="G75">
        <f t="shared" si="9"/>
        <v>1.1399854115652985E-2</v>
      </c>
    </row>
    <row r="76" spans="1:7" x14ac:dyDescent="0.2">
      <c r="A76">
        <v>0.05</v>
      </c>
      <c r="B76">
        <f t="shared" si="10"/>
        <v>7.2327247815138498E-4</v>
      </c>
      <c r="C76" t="s">
        <v>9</v>
      </c>
      <c r="D76">
        <v>4.4568517974336368</v>
      </c>
      <c r="E76">
        <v>0.72953457464454396</v>
      </c>
      <c r="F76">
        <f t="shared" si="8"/>
        <v>4.456851797433637E-2</v>
      </c>
      <c r="G76">
        <f t="shared" si="9"/>
        <v>7.2953457464454393E-3</v>
      </c>
    </row>
    <row r="77" spans="1:7" x14ac:dyDescent="0.2">
      <c r="A77">
        <v>0.01</v>
      </c>
      <c r="B77">
        <f t="shared" si="10"/>
        <v>1.44654495630277E-4</v>
      </c>
      <c r="C77" t="s">
        <v>9</v>
      </c>
      <c r="D77">
        <v>2.3356527715138631</v>
      </c>
      <c r="E77">
        <v>1.1635730626594856</v>
      </c>
      <c r="F77">
        <f t="shared" si="8"/>
        <v>2.3356527715138631E-2</v>
      </c>
      <c r="G77">
        <f t="shared" si="9"/>
        <v>1.1635730626594856E-2</v>
      </c>
    </row>
    <row r="78" spans="1:7" x14ac:dyDescent="0.2">
      <c r="A78">
        <v>0</v>
      </c>
      <c r="B78">
        <f t="shared" si="10"/>
        <v>0</v>
      </c>
      <c r="C78" t="s">
        <v>9</v>
      </c>
      <c r="D78">
        <v>1.9611062815930971</v>
      </c>
      <c r="E78">
        <v>0.70307587371352143</v>
      </c>
      <c r="F78">
        <f t="shared" si="8"/>
        <v>1.9611062815930971E-2</v>
      </c>
      <c r="G78">
        <f t="shared" si="9"/>
        <v>7.0307587371352146E-3</v>
      </c>
    </row>
    <row r="79" spans="1:7" x14ac:dyDescent="0.2">
      <c r="A79">
        <v>20</v>
      </c>
      <c r="B79">
        <f>A79/10480.76*1000</f>
        <v>1.9082585614020358</v>
      </c>
      <c r="C79" t="s">
        <v>24</v>
      </c>
      <c r="D79">
        <v>99.302375690884588</v>
      </c>
      <c r="E79">
        <v>3.6927828143369821</v>
      </c>
      <c r="F79">
        <f t="shared" si="8"/>
        <v>0.99302375690884592</v>
      </c>
      <c r="G79">
        <f t="shared" si="9"/>
        <v>3.6927828143369819E-2</v>
      </c>
    </row>
    <row r="80" spans="1:7" x14ac:dyDescent="0.2">
      <c r="A80">
        <v>15</v>
      </c>
      <c r="B80">
        <f t="shared" ref="B80:B89" si="11">A80/10480.76*1000</f>
        <v>1.4311939210515268</v>
      </c>
      <c r="C80" t="s">
        <v>24</v>
      </c>
      <c r="D80">
        <v>93.895855102751653</v>
      </c>
      <c r="E80">
        <v>2.3805672660520969</v>
      </c>
      <c r="F80">
        <f t="shared" si="8"/>
        <v>0.93895855102751657</v>
      </c>
      <c r="G80">
        <f t="shared" si="9"/>
        <v>2.3805672660520968E-2</v>
      </c>
    </row>
    <row r="81" spans="1:7" x14ac:dyDescent="0.2">
      <c r="A81">
        <v>10</v>
      </c>
      <c r="B81">
        <f t="shared" si="11"/>
        <v>0.95412928070101788</v>
      </c>
      <c r="C81" t="s">
        <v>24</v>
      </c>
      <c r="D81">
        <v>51.377217553688141</v>
      </c>
      <c r="E81">
        <v>1.479453956815197</v>
      </c>
      <c r="F81">
        <f t="shared" si="8"/>
        <v>0.51377217553688137</v>
      </c>
      <c r="G81">
        <f t="shared" si="9"/>
        <v>1.4794539568151971E-2</v>
      </c>
    </row>
    <row r="82" spans="1:7" x14ac:dyDescent="0.2">
      <c r="A82">
        <v>5</v>
      </c>
      <c r="B82">
        <f t="shared" si="11"/>
        <v>0.47706464035050894</v>
      </c>
      <c r="C82" t="s">
        <v>24</v>
      </c>
      <c r="D82">
        <v>36.866002214839419</v>
      </c>
      <c r="E82">
        <v>2.7457086613788526</v>
      </c>
      <c r="F82">
        <f t="shared" si="8"/>
        <v>0.36866002214839422</v>
      </c>
      <c r="G82">
        <f t="shared" si="9"/>
        <v>2.7457086613788526E-2</v>
      </c>
    </row>
    <row r="83" spans="1:7" x14ac:dyDescent="0.2">
      <c r="A83">
        <v>2</v>
      </c>
      <c r="B83">
        <f t="shared" si="11"/>
        <v>0.19082585614020356</v>
      </c>
      <c r="C83" t="s">
        <v>24</v>
      </c>
      <c r="D83">
        <v>21.176470588235293</v>
      </c>
      <c r="E83">
        <v>2.3529411764705883</v>
      </c>
      <c r="F83">
        <f t="shared" si="8"/>
        <v>0.21176470588235294</v>
      </c>
      <c r="G83">
        <f t="shared" si="9"/>
        <v>2.3529411764705882E-2</v>
      </c>
    </row>
    <row r="84" spans="1:7" x14ac:dyDescent="0.2">
      <c r="A84">
        <v>1</v>
      </c>
      <c r="B84">
        <f t="shared" si="11"/>
        <v>9.541292807010178E-2</v>
      </c>
      <c r="C84" t="s">
        <v>24</v>
      </c>
      <c r="D84">
        <v>16.311788986207588</v>
      </c>
      <c r="E84">
        <v>2.3262717958619183</v>
      </c>
      <c r="F84">
        <f t="shared" si="8"/>
        <v>0.16311788986207587</v>
      </c>
      <c r="G84">
        <f t="shared" si="9"/>
        <v>2.3262717958619183E-2</v>
      </c>
    </row>
    <row r="85" spans="1:7" x14ac:dyDescent="0.2">
      <c r="A85">
        <v>0.5</v>
      </c>
      <c r="B85">
        <f t="shared" si="11"/>
        <v>4.770646403505089E-2</v>
      </c>
      <c r="C85" t="s">
        <v>24</v>
      </c>
      <c r="D85">
        <v>14.608995937021271</v>
      </c>
      <c r="E85">
        <v>1.6689477903496059</v>
      </c>
      <c r="F85">
        <f t="shared" si="8"/>
        <v>0.14608995937021271</v>
      </c>
      <c r="G85">
        <f t="shared" si="9"/>
        <v>1.668947790349606E-2</v>
      </c>
    </row>
    <row r="86" spans="1:7" x14ac:dyDescent="0.2">
      <c r="A86">
        <v>0.1</v>
      </c>
      <c r="B86">
        <f t="shared" si="11"/>
        <v>9.541292807010179E-3</v>
      </c>
      <c r="C86" t="s">
        <v>24</v>
      </c>
      <c r="D86">
        <v>9.7172822617419055</v>
      </c>
      <c r="E86">
        <v>2.3745678923282751</v>
      </c>
      <c r="F86">
        <f t="shared" si="8"/>
        <v>9.7172822617419052E-2</v>
      </c>
      <c r="G86">
        <f t="shared" si="9"/>
        <v>2.3745678923282752E-2</v>
      </c>
    </row>
    <row r="87" spans="1:7" x14ac:dyDescent="0.2">
      <c r="A87">
        <v>0.05</v>
      </c>
      <c r="B87">
        <f t="shared" si="11"/>
        <v>4.7706464035050895E-3</v>
      </c>
      <c r="C87" t="s">
        <v>24</v>
      </c>
      <c r="D87">
        <v>4.3757997025970887</v>
      </c>
      <c r="E87">
        <v>1.7649263754161764</v>
      </c>
      <c r="F87">
        <f t="shared" si="8"/>
        <v>4.3757997025970885E-2</v>
      </c>
      <c r="G87">
        <f t="shared" si="9"/>
        <v>1.7649263754161763E-2</v>
      </c>
    </row>
    <row r="88" spans="1:7" x14ac:dyDescent="0.2">
      <c r="A88">
        <v>0.01</v>
      </c>
      <c r="B88">
        <f t="shared" si="11"/>
        <v>9.5412928070101783E-4</v>
      </c>
      <c r="C88" t="s">
        <v>24</v>
      </c>
      <c r="D88">
        <v>3.8858339379590388</v>
      </c>
      <c r="E88">
        <v>0.61789221529472593</v>
      </c>
      <c r="F88">
        <f t="shared" si="8"/>
        <v>3.8858339379590386E-2</v>
      </c>
      <c r="G88">
        <f t="shared" si="9"/>
        <v>6.1789221529472589E-3</v>
      </c>
    </row>
    <row r="89" spans="1:7" x14ac:dyDescent="0.2">
      <c r="A89">
        <v>0</v>
      </c>
      <c r="B89">
        <f t="shared" si="11"/>
        <v>0</v>
      </c>
      <c r="C89" t="s">
        <v>24</v>
      </c>
      <c r="D89">
        <v>3.1654910960368086</v>
      </c>
      <c r="E89">
        <v>1.3340950649765184</v>
      </c>
      <c r="F89">
        <f t="shared" si="8"/>
        <v>3.1654910960368085E-2</v>
      </c>
      <c r="G89">
        <f t="shared" si="9"/>
        <v>1.3340950649765183E-2</v>
      </c>
    </row>
    <row r="90" spans="1:7" x14ac:dyDescent="0.2">
      <c r="A90">
        <v>20</v>
      </c>
      <c r="B90">
        <f>(A90/25485.32)*1000</f>
        <v>0.78476550421968416</v>
      </c>
      <c r="C90" t="s">
        <v>33</v>
      </c>
      <c r="D90">
        <v>88.938621339457612</v>
      </c>
      <c r="E90">
        <v>13.715773568762769</v>
      </c>
      <c r="F90">
        <f t="shared" si="8"/>
        <v>0.88938621339457613</v>
      </c>
      <c r="G90">
        <f t="shared" si="9"/>
        <v>0.13715773568762768</v>
      </c>
    </row>
    <row r="91" spans="1:7" x14ac:dyDescent="0.2">
      <c r="A91">
        <v>15</v>
      </c>
      <c r="B91">
        <f t="shared" ref="B91:B99" si="12">(A91/25485.32)*1000</f>
        <v>0.58857412816476307</v>
      </c>
      <c r="C91" t="s">
        <v>33</v>
      </c>
      <c r="D91">
        <v>96.892759733729122</v>
      </c>
      <c r="E91">
        <v>8.0286462461102843</v>
      </c>
      <c r="F91">
        <f t="shared" si="8"/>
        <v>0.96892759733729117</v>
      </c>
      <c r="G91">
        <f t="shared" si="9"/>
        <v>8.0286462461102839E-2</v>
      </c>
    </row>
    <row r="92" spans="1:7" x14ac:dyDescent="0.2">
      <c r="A92">
        <v>10</v>
      </c>
      <c r="B92">
        <f t="shared" si="12"/>
        <v>0.39238275210984208</v>
      </c>
      <c r="C92" t="s">
        <v>33</v>
      </c>
      <c r="D92">
        <v>81.642176097841158</v>
      </c>
      <c r="E92">
        <v>2.1388174746650628</v>
      </c>
      <c r="F92">
        <f t="shared" si="8"/>
        <v>0.81642176097841157</v>
      </c>
      <c r="G92">
        <f t="shared" si="9"/>
        <v>2.1388174746650626E-2</v>
      </c>
    </row>
    <row r="93" spans="1:7" x14ac:dyDescent="0.2">
      <c r="A93">
        <v>5</v>
      </c>
      <c r="B93">
        <f t="shared" si="12"/>
        <v>0.19619137605492104</v>
      </c>
      <c r="C93" t="s">
        <v>33</v>
      </c>
      <c r="D93">
        <v>76.244784632480389</v>
      </c>
      <c r="E93">
        <v>7.4015864279529637</v>
      </c>
      <c r="F93">
        <f t="shared" si="8"/>
        <v>0.76244784632480389</v>
      </c>
      <c r="G93">
        <f t="shared" si="9"/>
        <v>7.4015864279529636E-2</v>
      </c>
    </row>
    <row r="94" spans="1:7" x14ac:dyDescent="0.2">
      <c r="A94">
        <v>2</v>
      </c>
      <c r="B94">
        <f t="shared" si="12"/>
        <v>7.8476550421968425E-2</v>
      </c>
      <c r="C94" t="s">
        <v>33</v>
      </c>
      <c r="D94">
        <v>59.538781938878572</v>
      </c>
      <c r="E94">
        <v>3.6221818605130509</v>
      </c>
      <c r="F94">
        <f t="shared" si="8"/>
        <v>0.59538781938878571</v>
      </c>
      <c r="G94">
        <f t="shared" si="9"/>
        <v>3.6221818605130511E-2</v>
      </c>
    </row>
    <row r="95" spans="1:7" x14ac:dyDescent="0.2">
      <c r="A95">
        <v>1</v>
      </c>
      <c r="B95">
        <f t="shared" si="12"/>
        <v>3.9238275210984212E-2</v>
      </c>
      <c r="C95" t="s">
        <v>33</v>
      </c>
      <c r="D95">
        <v>53.137351438545103</v>
      </c>
      <c r="E95">
        <v>3.9734934079463948</v>
      </c>
      <c r="F95">
        <f t="shared" si="8"/>
        <v>0.531373514385451</v>
      </c>
      <c r="G95">
        <f t="shared" si="9"/>
        <v>3.9734934079463949E-2</v>
      </c>
    </row>
    <row r="96" spans="1:7" x14ac:dyDescent="0.2">
      <c r="A96">
        <v>0.5</v>
      </c>
      <c r="B96">
        <f t="shared" si="12"/>
        <v>1.9619137605492106E-2</v>
      </c>
      <c r="C96" t="s">
        <v>33</v>
      </c>
      <c r="D96">
        <v>43.893766197764478</v>
      </c>
      <c r="E96">
        <v>4.0639372990390408</v>
      </c>
      <c r="F96">
        <f t="shared" si="8"/>
        <v>0.43893766197764478</v>
      </c>
      <c r="G96">
        <f t="shared" si="9"/>
        <v>4.0639372990390409E-2</v>
      </c>
    </row>
    <row r="97" spans="1:7" x14ac:dyDescent="0.2">
      <c r="A97">
        <v>0.1</v>
      </c>
      <c r="B97">
        <f t="shared" si="12"/>
        <v>3.9238275210984209E-3</v>
      </c>
      <c r="C97" t="s">
        <v>33</v>
      </c>
      <c r="D97">
        <v>14.491568268837726</v>
      </c>
      <c r="E97">
        <v>3.0082291948240365</v>
      </c>
      <c r="F97">
        <f t="shared" si="8"/>
        <v>0.14491568268837726</v>
      </c>
      <c r="G97">
        <f t="shared" si="9"/>
        <v>3.0082291948240365E-2</v>
      </c>
    </row>
    <row r="98" spans="1:7" x14ac:dyDescent="0.2">
      <c r="A98">
        <v>0.05</v>
      </c>
      <c r="B98">
        <f t="shared" si="12"/>
        <v>1.9619137605492104E-3</v>
      </c>
      <c r="C98" t="s">
        <v>33</v>
      </c>
      <c r="D98">
        <v>4.6729519788534439</v>
      </c>
      <c r="E98">
        <v>4.142196386038961</v>
      </c>
      <c r="F98">
        <f t="shared" si="8"/>
        <v>4.6729519788534436E-2</v>
      </c>
      <c r="G98">
        <f t="shared" si="9"/>
        <v>4.1421963860389613E-2</v>
      </c>
    </row>
    <row r="99" spans="1:7" x14ac:dyDescent="0.2">
      <c r="A99">
        <v>0.01</v>
      </c>
      <c r="B99">
        <f t="shared" si="12"/>
        <v>3.9238275210984206E-4</v>
      </c>
      <c r="C99" t="s">
        <v>33</v>
      </c>
      <c r="D99">
        <v>1.477617428297183</v>
      </c>
      <c r="E99">
        <v>5.5733500805414291</v>
      </c>
      <c r="F99">
        <f t="shared" si="8"/>
        <v>1.477617428297183E-2</v>
      </c>
      <c r="G99">
        <f t="shared" si="9"/>
        <v>5.5733500805414289E-2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C2011-C7B8-5E47-BF88-7CE10C9F1853}">
  <dimension ref="A1:M12"/>
  <sheetViews>
    <sheetView workbookViewId="0">
      <selection activeCell="B2" sqref="B2:B12"/>
    </sheetView>
  </sheetViews>
  <sheetFormatPr baseColWidth="10" defaultRowHeight="16" x14ac:dyDescent="0.2"/>
  <sheetData>
    <row r="1" spans="1:13" x14ac:dyDescent="0.2">
      <c r="A1" t="s">
        <v>26</v>
      </c>
      <c r="B1" t="s">
        <v>27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  <c r="M1" t="s">
        <v>2</v>
      </c>
    </row>
    <row r="2" spans="1:13" x14ac:dyDescent="0.2">
      <c r="A2">
        <v>20</v>
      </c>
      <c r="B2">
        <f>(A2/378.33)*1000</f>
        <v>52.8639018845981</v>
      </c>
      <c r="C2">
        <v>-6.3E-3</v>
      </c>
      <c r="D2">
        <v>-7.6E-3</v>
      </c>
      <c r="E2">
        <v>-6.7999999999999996E-3</v>
      </c>
      <c r="F2">
        <v>-7.7000000000000002E-3</v>
      </c>
      <c r="G2">
        <v>-6.4999999999999997E-3</v>
      </c>
      <c r="H2">
        <v>-7.6E-3</v>
      </c>
      <c r="I2">
        <f>C2/D2*100</f>
        <v>82.89473684210526</v>
      </c>
      <c r="J2">
        <f>E2/F2*100</f>
        <v>88.311688311688314</v>
      </c>
      <c r="K2">
        <f>G2/H2*100</f>
        <v>85.526315789473685</v>
      </c>
      <c r="L2">
        <f>AVERAGE(I2:K2)</f>
        <v>85.577580314422434</v>
      </c>
      <c r="M2">
        <f>STDEV(I2:K2)</f>
        <v>2.7088395752781609</v>
      </c>
    </row>
    <row r="3" spans="1:13" x14ac:dyDescent="0.2">
      <c r="A3">
        <v>15</v>
      </c>
      <c r="B3">
        <f t="shared" ref="B3:B12" si="0">(A3/378.33)*1000</f>
        <v>39.64792641344858</v>
      </c>
      <c r="C3">
        <v>-5.7000000000000002E-3</v>
      </c>
      <c r="D3">
        <v>-8.3999999999999995E-3</v>
      </c>
      <c r="E3">
        <v>-4.1000000000000003E-3</v>
      </c>
      <c r="F3">
        <v>-7.3000000000000001E-3</v>
      </c>
      <c r="G3">
        <v>-4.4999999999999997E-3</v>
      </c>
      <c r="H3">
        <v>-7.7000000000000002E-3</v>
      </c>
      <c r="I3">
        <f t="shared" ref="I3:I12" si="1">C3/D3*100</f>
        <v>67.857142857142861</v>
      </c>
      <c r="J3">
        <f t="shared" ref="J3:J12" si="2">E3/F3*100</f>
        <v>56.164383561643838</v>
      </c>
      <c r="K3">
        <f t="shared" ref="K3:K12" si="3">G3/H3*100</f>
        <v>58.441558441558442</v>
      </c>
      <c r="L3">
        <f t="shared" ref="L3:L12" si="4">AVERAGE(I3:K3)</f>
        <v>60.821028286781711</v>
      </c>
      <c r="M3">
        <f t="shared" ref="M3:M12" si="5">STDEV(I3:K3)</f>
        <v>6.1989162394619308</v>
      </c>
    </row>
    <row r="4" spans="1:13" x14ac:dyDescent="0.2">
      <c r="A4">
        <v>10</v>
      </c>
      <c r="B4">
        <f t="shared" si="0"/>
        <v>26.43195094229905</v>
      </c>
      <c r="C4">
        <v>-2.0999999999999999E-3</v>
      </c>
      <c r="D4">
        <v>-7.7000000000000002E-3</v>
      </c>
      <c r="E4">
        <v>-2E-3</v>
      </c>
      <c r="F4">
        <v>-7.9000000000000008E-3</v>
      </c>
      <c r="G4">
        <v>-1.9E-3</v>
      </c>
      <c r="H4">
        <v>-8.0999999999999996E-3</v>
      </c>
      <c r="I4">
        <f t="shared" si="1"/>
        <v>27.27272727272727</v>
      </c>
      <c r="J4">
        <f t="shared" si="2"/>
        <v>25.316455696202528</v>
      </c>
      <c r="K4">
        <f t="shared" si="3"/>
        <v>23.456790123456791</v>
      </c>
      <c r="L4">
        <f t="shared" si="4"/>
        <v>25.348657697462198</v>
      </c>
      <c r="M4">
        <f t="shared" si="5"/>
        <v>1.9081723738854077</v>
      </c>
    </row>
    <row r="5" spans="1:13" x14ac:dyDescent="0.2">
      <c r="A5">
        <v>5</v>
      </c>
      <c r="B5">
        <f t="shared" si="0"/>
        <v>13.215975471149525</v>
      </c>
      <c r="C5">
        <v>-1E-3</v>
      </c>
      <c r="D5">
        <v>-7.9000000000000008E-3</v>
      </c>
      <c r="E5">
        <v>-8.9999999999999998E-4</v>
      </c>
      <c r="F5">
        <v>-8.0000000000000002E-3</v>
      </c>
      <c r="G5">
        <v>-8.9999999999999998E-4</v>
      </c>
      <c r="H5">
        <v>-8.0000000000000002E-3</v>
      </c>
      <c r="I5">
        <f t="shared" si="1"/>
        <v>12.658227848101264</v>
      </c>
      <c r="J5">
        <f t="shared" si="2"/>
        <v>11.249999999999998</v>
      </c>
      <c r="K5">
        <f t="shared" si="3"/>
        <v>11.249999999999998</v>
      </c>
      <c r="L5">
        <f t="shared" si="4"/>
        <v>11.71940928270042</v>
      </c>
      <c r="M5">
        <f t="shared" si="5"/>
        <v>0.81304072718159326</v>
      </c>
    </row>
    <row r="6" spans="1:13" x14ac:dyDescent="0.2">
      <c r="A6">
        <v>2</v>
      </c>
      <c r="B6">
        <f t="shared" si="0"/>
        <v>5.2863901884598103</v>
      </c>
      <c r="C6">
        <v>-5.0000000000000001E-4</v>
      </c>
      <c r="D6">
        <v>-8.0999999999999996E-3</v>
      </c>
      <c r="E6">
        <v>-5.0000000000000001E-4</v>
      </c>
      <c r="F6">
        <v>-7.7999999999999996E-3</v>
      </c>
      <c r="G6">
        <v>-5.0000000000000001E-4</v>
      </c>
      <c r="H6">
        <v>-8.2000000000000007E-3</v>
      </c>
      <c r="I6">
        <f t="shared" si="1"/>
        <v>6.1728395061728403</v>
      </c>
      <c r="J6">
        <f t="shared" si="2"/>
        <v>6.4102564102564115</v>
      </c>
      <c r="K6">
        <f t="shared" si="3"/>
        <v>6.0975609756097562</v>
      </c>
      <c r="L6">
        <f t="shared" si="4"/>
        <v>6.2268856306796687</v>
      </c>
      <c r="M6">
        <f t="shared" si="5"/>
        <v>0.16320338964883943</v>
      </c>
    </row>
    <row r="7" spans="1:13" x14ac:dyDescent="0.2">
      <c r="A7">
        <v>1</v>
      </c>
      <c r="B7">
        <f t="shared" si="0"/>
        <v>2.6431950942299052</v>
      </c>
      <c r="C7">
        <v>-2.9999999999999997E-4</v>
      </c>
      <c r="D7">
        <v>-8.2000000000000007E-3</v>
      </c>
      <c r="E7">
        <v>-4.0000000000000002E-4</v>
      </c>
      <c r="F7">
        <v>-8.3999999999999995E-3</v>
      </c>
      <c r="G7">
        <v>-2.9999999999999997E-4</v>
      </c>
      <c r="H7">
        <v>-7.7999999999999996E-3</v>
      </c>
      <c r="I7">
        <f t="shared" si="1"/>
        <v>3.6585365853658529</v>
      </c>
      <c r="J7">
        <f t="shared" si="2"/>
        <v>4.7619047619047628</v>
      </c>
      <c r="K7">
        <f t="shared" si="3"/>
        <v>3.8461538461538458</v>
      </c>
      <c r="L7">
        <f t="shared" si="4"/>
        <v>4.0888650644748203</v>
      </c>
      <c r="M7">
        <f t="shared" si="5"/>
        <v>0.59037012532295452</v>
      </c>
    </row>
    <row r="8" spans="1:13" x14ac:dyDescent="0.2">
      <c r="A8">
        <v>0.5</v>
      </c>
      <c r="B8">
        <f t="shared" si="0"/>
        <v>1.3215975471149526</v>
      </c>
      <c r="C8">
        <v>-1E-4</v>
      </c>
      <c r="D8">
        <v>-7.9000000000000008E-3</v>
      </c>
      <c r="E8">
        <v>-4.0000000000000002E-4</v>
      </c>
      <c r="F8">
        <v>-8.0999999999999996E-3</v>
      </c>
      <c r="G8">
        <v>-9.0000000000000006E-5</v>
      </c>
      <c r="H8">
        <v>-8.3999999999999995E-3</v>
      </c>
      <c r="I8">
        <f t="shared" si="1"/>
        <v>1.2658227848101267</v>
      </c>
      <c r="J8">
        <f t="shared" si="2"/>
        <v>4.9382716049382722</v>
      </c>
      <c r="K8">
        <f t="shared" si="3"/>
        <v>1.0714285714285716</v>
      </c>
      <c r="L8">
        <f t="shared" si="4"/>
        <v>2.4251743203923231</v>
      </c>
      <c r="M8">
        <f t="shared" si="5"/>
        <v>2.178575394321534</v>
      </c>
    </row>
    <row r="9" spans="1:13" x14ac:dyDescent="0.2">
      <c r="A9">
        <v>0.1</v>
      </c>
      <c r="B9">
        <f t="shared" si="0"/>
        <v>0.26431950942299054</v>
      </c>
      <c r="C9">
        <v>-1E-4</v>
      </c>
      <c r="D9">
        <v>-7.9000000000000008E-3</v>
      </c>
      <c r="E9">
        <v>-6.0000000000000002E-5</v>
      </c>
      <c r="F9">
        <v>-7.7000000000000002E-3</v>
      </c>
      <c r="G9">
        <v>-9.0000000000000006E-5</v>
      </c>
      <c r="H9">
        <v>-7.9000000000000008E-3</v>
      </c>
      <c r="I9">
        <f t="shared" si="1"/>
        <v>1.2658227848101267</v>
      </c>
      <c r="J9">
        <f t="shared" si="2"/>
        <v>0.77922077922077926</v>
      </c>
      <c r="K9">
        <f t="shared" si="3"/>
        <v>1.139240506329114</v>
      </c>
      <c r="L9">
        <f t="shared" si="4"/>
        <v>1.06142802345334</v>
      </c>
      <c r="M9">
        <f t="shared" si="5"/>
        <v>0.25246081840428869</v>
      </c>
    </row>
    <row r="10" spans="1:13" x14ac:dyDescent="0.2">
      <c r="A10">
        <v>0.05</v>
      </c>
      <c r="B10">
        <f t="shared" si="0"/>
        <v>0.13215975471149527</v>
      </c>
      <c r="C10">
        <v>-1E-4</v>
      </c>
      <c r="D10">
        <v>-8.0000000000000002E-3</v>
      </c>
      <c r="E10">
        <v>-6.9999999999999994E-5</v>
      </c>
      <c r="F10">
        <v>-7.7999999999999996E-3</v>
      </c>
      <c r="G10">
        <v>-9.0000000000000006E-5</v>
      </c>
      <c r="H10">
        <v>-8.0999999999999996E-3</v>
      </c>
      <c r="I10">
        <f t="shared" si="1"/>
        <v>1.25</v>
      </c>
      <c r="J10">
        <f t="shared" si="2"/>
        <v>0.89743589743589736</v>
      </c>
      <c r="K10">
        <f t="shared" si="3"/>
        <v>1.1111111111111114</v>
      </c>
      <c r="L10">
        <f t="shared" si="4"/>
        <v>1.0861823361823362</v>
      </c>
      <c r="M10">
        <f t="shared" si="5"/>
        <v>0.1775991116779449</v>
      </c>
    </row>
    <row r="11" spans="1:13" x14ac:dyDescent="0.2">
      <c r="A11">
        <v>0.01</v>
      </c>
      <c r="B11">
        <f t="shared" si="0"/>
        <v>2.643195094229905E-2</v>
      </c>
      <c r="C11">
        <v>-6.0000000000000002E-5</v>
      </c>
      <c r="D11">
        <v>-7.9000000000000008E-3</v>
      </c>
      <c r="E11">
        <v>-5.0000000000000002E-5</v>
      </c>
      <c r="F11">
        <v>-7.9000000000000008E-3</v>
      </c>
      <c r="G11">
        <v>-9.0000000000000006E-5</v>
      </c>
      <c r="H11">
        <v>-8.5000000000000006E-3</v>
      </c>
      <c r="I11">
        <f t="shared" si="1"/>
        <v>0.75949367088607589</v>
      </c>
      <c r="J11">
        <f t="shared" si="2"/>
        <v>0.63291139240506333</v>
      </c>
      <c r="K11">
        <f t="shared" si="3"/>
        <v>1.0588235294117647</v>
      </c>
      <c r="L11">
        <f t="shared" si="4"/>
        <v>0.81707619756763472</v>
      </c>
      <c r="M11">
        <f t="shared" si="5"/>
        <v>0.21871693497915973</v>
      </c>
    </row>
    <row r="12" spans="1:13" x14ac:dyDescent="0.2">
      <c r="A12">
        <v>0</v>
      </c>
      <c r="B12">
        <f t="shared" si="0"/>
        <v>0</v>
      </c>
      <c r="C12">
        <v>-1E-4</v>
      </c>
      <c r="D12">
        <v>-8.3999999999999995E-3</v>
      </c>
      <c r="E12">
        <v>-6.9999999999999994E-5</v>
      </c>
      <c r="F12">
        <v>-8.0999999999999996E-3</v>
      </c>
      <c r="G12">
        <v>-1E-4</v>
      </c>
      <c r="H12">
        <v>-8.2000000000000007E-3</v>
      </c>
      <c r="I12">
        <f t="shared" si="1"/>
        <v>1.1904761904761907</v>
      </c>
      <c r="J12">
        <f t="shared" si="2"/>
        <v>0.86419753086419748</v>
      </c>
      <c r="K12">
        <f t="shared" si="3"/>
        <v>1.2195121951219512</v>
      </c>
      <c r="L12">
        <f t="shared" si="4"/>
        <v>1.0913953054874463</v>
      </c>
      <c r="M12">
        <f t="shared" si="5"/>
        <v>0.19729392790140612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37124-7240-6F4D-A5ED-0B5CC5098119}">
  <dimension ref="A1:M12"/>
  <sheetViews>
    <sheetView workbookViewId="0">
      <selection activeCell="B2" sqref="B2:B12"/>
    </sheetView>
  </sheetViews>
  <sheetFormatPr baseColWidth="10" defaultRowHeight="16" x14ac:dyDescent="0.2"/>
  <sheetData>
    <row r="1" spans="1:13" x14ac:dyDescent="0.2">
      <c r="A1" t="s">
        <v>26</v>
      </c>
      <c r="B1" t="s">
        <v>27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  <c r="M1" t="s">
        <v>2</v>
      </c>
    </row>
    <row r="2" spans="1:13" x14ac:dyDescent="0.2">
      <c r="A2">
        <v>20</v>
      </c>
      <c r="B2">
        <f>(A2/342.3)*1000</f>
        <v>58.428279287174995</v>
      </c>
      <c r="C2">
        <v>-2.5999999999999999E-3</v>
      </c>
      <c r="D2">
        <v>-7.6E-3</v>
      </c>
      <c r="E2">
        <v>-2E-3</v>
      </c>
      <c r="F2">
        <v>-7.6E-3</v>
      </c>
      <c r="G2">
        <v>-2.3999999999999998E-3</v>
      </c>
      <c r="H2">
        <v>-7.6E-3</v>
      </c>
      <c r="I2">
        <f>C2/D2*100</f>
        <v>34.210526315789473</v>
      </c>
      <c r="J2">
        <f>E2/F2*100</f>
        <v>26.315789473684209</v>
      </c>
      <c r="K2">
        <f>G2/H2*100</f>
        <v>31.578947368421051</v>
      </c>
      <c r="L2">
        <f>AVERAGE(I2:K2)</f>
        <v>30.701754385964914</v>
      </c>
      <c r="M2">
        <f>STDEV(I2:K2)</f>
        <v>4.0198032411893081</v>
      </c>
    </row>
    <row r="3" spans="1:13" x14ac:dyDescent="0.2">
      <c r="A3">
        <v>15</v>
      </c>
      <c r="B3">
        <f t="shared" ref="B3:B12" si="0">(A3/342.3)*1000</f>
        <v>43.821209465381237</v>
      </c>
      <c r="C3">
        <v>-1.1999999999999999E-3</v>
      </c>
      <c r="D3">
        <v>-7.7000000000000002E-3</v>
      </c>
      <c r="E3">
        <v>-1.1000000000000001E-3</v>
      </c>
      <c r="F3">
        <v>-7.1999999999999998E-3</v>
      </c>
      <c r="G3">
        <v>-1E-3</v>
      </c>
      <c r="H3">
        <v>-7.0000000000000001E-3</v>
      </c>
      <c r="I3">
        <f t="shared" ref="I3:I12" si="1">C3/D3*100</f>
        <v>15.584415584415581</v>
      </c>
      <c r="J3">
        <f t="shared" ref="J3:J12" si="2">E3/F3*100</f>
        <v>15.277777777777779</v>
      </c>
      <c r="K3">
        <f t="shared" ref="K3:K12" si="3">G3/H3*100</f>
        <v>14.285714285714285</v>
      </c>
      <c r="L3">
        <f t="shared" ref="L3:L12" si="4">AVERAGE(I3:K3)</f>
        <v>15.049302549302547</v>
      </c>
      <c r="M3">
        <f t="shared" ref="M3:M12" si="5">STDEV(I3:K3)</f>
        <v>0.67882763889828091</v>
      </c>
    </row>
    <row r="4" spans="1:13" x14ac:dyDescent="0.2">
      <c r="A4">
        <v>10</v>
      </c>
      <c r="B4">
        <f t="shared" si="0"/>
        <v>29.214139643587497</v>
      </c>
      <c r="C4">
        <v>-1E-3</v>
      </c>
      <c r="D4">
        <v>-7.4000000000000003E-3</v>
      </c>
      <c r="E4">
        <v>-8.9999999999999998E-4</v>
      </c>
      <c r="F4">
        <v>-7.4000000000000003E-3</v>
      </c>
      <c r="G4">
        <v>-1E-3</v>
      </c>
      <c r="H4">
        <v>-7.0000000000000001E-3</v>
      </c>
      <c r="I4">
        <f t="shared" si="1"/>
        <v>13.513513513513514</v>
      </c>
      <c r="J4">
        <f t="shared" si="2"/>
        <v>12.162162162162161</v>
      </c>
      <c r="K4">
        <f t="shared" si="3"/>
        <v>14.285714285714285</v>
      </c>
      <c r="L4">
        <f t="shared" si="4"/>
        <v>13.32046332046332</v>
      </c>
      <c r="M4">
        <f t="shared" si="5"/>
        <v>1.0748579851023208</v>
      </c>
    </row>
    <row r="5" spans="1:13" x14ac:dyDescent="0.2">
      <c r="A5">
        <v>5</v>
      </c>
      <c r="B5">
        <f t="shared" si="0"/>
        <v>14.607069821793749</v>
      </c>
      <c r="C5">
        <v>-1E-3</v>
      </c>
      <c r="D5">
        <v>-7.1000000000000004E-3</v>
      </c>
      <c r="E5">
        <v>-5.9999999999999995E-4</v>
      </c>
      <c r="F5">
        <v>-7.7000000000000002E-3</v>
      </c>
      <c r="G5">
        <v>-5.9999999999999995E-4</v>
      </c>
      <c r="H5">
        <v>-7.7999999999999996E-3</v>
      </c>
      <c r="I5">
        <f t="shared" si="1"/>
        <v>14.084507042253522</v>
      </c>
      <c r="J5">
        <f t="shared" si="2"/>
        <v>7.7922077922077904</v>
      </c>
      <c r="K5">
        <f t="shared" si="3"/>
        <v>7.6923076923076916</v>
      </c>
      <c r="L5">
        <f t="shared" si="4"/>
        <v>9.8563408422563352</v>
      </c>
      <c r="M5">
        <f t="shared" si="5"/>
        <v>3.6620400146078387</v>
      </c>
    </row>
    <row r="6" spans="1:13" x14ac:dyDescent="0.2">
      <c r="A6">
        <v>2</v>
      </c>
      <c r="B6">
        <f t="shared" si="0"/>
        <v>5.8428279287174991</v>
      </c>
      <c r="C6">
        <v>-5.9999999999999995E-4</v>
      </c>
      <c r="D6">
        <v>-7.4999999999999997E-3</v>
      </c>
      <c r="E6">
        <v>-5.9999999999999995E-4</v>
      </c>
      <c r="F6">
        <v>-7.4000000000000003E-3</v>
      </c>
      <c r="G6">
        <v>-6.9999999999999999E-4</v>
      </c>
      <c r="H6">
        <v>-7.4999999999999997E-3</v>
      </c>
      <c r="I6">
        <f t="shared" si="1"/>
        <v>8</v>
      </c>
      <c r="J6">
        <f t="shared" si="2"/>
        <v>8.108108108108107</v>
      </c>
      <c r="K6">
        <f t="shared" si="3"/>
        <v>9.3333333333333339</v>
      </c>
      <c r="L6">
        <f t="shared" si="4"/>
        <v>8.4804804804804803</v>
      </c>
      <c r="M6">
        <f t="shared" si="5"/>
        <v>0.7405675743807022</v>
      </c>
    </row>
    <row r="7" spans="1:13" x14ac:dyDescent="0.2">
      <c r="A7">
        <v>1</v>
      </c>
      <c r="B7">
        <f t="shared" si="0"/>
        <v>2.9214139643587496</v>
      </c>
      <c r="C7">
        <v>-2.9999999999999997E-4</v>
      </c>
      <c r="D7">
        <v>-7.1000000000000004E-3</v>
      </c>
      <c r="E7">
        <v>-4.0000000000000002E-4</v>
      </c>
      <c r="F7">
        <v>-7.4000000000000003E-3</v>
      </c>
      <c r="G7">
        <v>-4.0000000000000002E-4</v>
      </c>
      <c r="H7">
        <v>-8.0000000000000002E-3</v>
      </c>
      <c r="I7">
        <f t="shared" si="1"/>
        <v>4.2253521126760551</v>
      </c>
      <c r="J7">
        <f t="shared" si="2"/>
        <v>5.4054054054054053</v>
      </c>
      <c r="K7">
        <f t="shared" si="3"/>
        <v>5</v>
      </c>
      <c r="L7">
        <f t="shared" si="4"/>
        <v>4.8769191726938201</v>
      </c>
      <c r="M7">
        <f t="shared" si="5"/>
        <v>0.59957744367022814</v>
      </c>
    </row>
    <row r="8" spans="1:13" x14ac:dyDescent="0.2">
      <c r="A8">
        <v>0.5</v>
      </c>
      <c r="B8">
        <f t="shared" si="0"/>
        <v>1.4607069821793748</v>
      </c>
      <c r="C8">
        <v>-2.0000000000000001E-4</v>
      </c>
      <c r="D8">
        <v>-7.4999999999999997E-3</v>
      </c>
      <c r="E8">
        <v>-2.0000000000000001E-4</v>
      </c>
      <c r="F8">
        <v>-7.3000000000000001E-3</v>
      </c>
      <c r="G8">
        <v>-4.0000000000000002E-4</v>
      </c>
      <c r="H8">
        <v>-7.1999999999999998E-3</v>
      </c>
      <c r="I8">
        <f t="shared" si="1"/>
        <v>2.666666666666667</v>
      </c>
      <c r="J8">
        <f t="shared" si="2"/>
        <v>2.7397260273972606</v>
      </c>
      <c r="K8">
        <f t="shared" si="3"/>
        <v>5.5555555555555562</v>
      </c>
      <c r="L8">
        <f t="shared" si="4"/>
        <v>3.6539827498731614</v>
      </c>
      <c r="M8">
        <f t="shared" si="5"/>
        <v>1.6472154592009824</v>
      </c>
    </row>
    <row r="9" spans="1:13" x14ac:dyDescent="0.2">
      <c r="A9">
        <v>0.1</v>
      </c>
      <c r="B9">
        <f t="shared" si="0"/>
        <v>0.29214139643587494</v>
      </c>
      <c r="C9">
        <v>-6.0000000000000002E-5</v>
      </c>
      <c r="D9">
        <v>-7.3000000000000001E-3</v>
      </c>
      <c r="E9">
        <v>-4.0000000000000002E-4</v>
      </c>
      <c r="F9">
        <v>-7.3000000000000001E-3</v>
      </c>
      <c r="G9">
        <v>-2.0000000000000001E-4</v>
      </c>
      <c r="H9">
        <v>-7.1000000000000004E-3</v>
      </c>
      <c r="I9">
        <f t="shared" si="1"/>
        <v>0.82191780821917815</v>
      </c>
      <c r="J9">
        <f t="shared" si="2"/>
        <v>5.4794520547945211</v>
      </c>
      <c r="K9">
        <f t="shared" si="3"/>
        <v>2.8169014084507045</v>
      </c>
      <c r="L9">
        <f t="shared" si="4"/>
        <v>3.0394237571548008</v>
      </c>
      <c r="M9">
        <f t="shared" si="5"/>
        <v>2.3367270831785496</v>
      </c>
    </row>
    <row r="10" spans="1:13" x14ac:dyDescent="0.2">
      <c r="A10">
        <v>0.05</v>
      </c>
      <c r="B10">
        <f t="shared" si="0"/>
        <v>0.14607069821793747</v>
      </c>
      <c r="C10">
        <v>-2.0000000000000001E-4</v>
      </c>
      <c r="D10">
        <v>-7.4999999999999997E-3</v>
      </c>
      <c r="E10">
        <v>-1E-4</v>
      </c>
      <c r="F10">
        <v>-7.3000000000000001E-3</v>
      </c>
      <c r="G10">
        <v>-1E-4</v>
      </c>
      <c r="H10">
        <v>-7.1000000000000004E-3</v>
      </c>
      <c r="I10">
        <f t="shared" si="1"/>
        <v>2.666666666666667</v>
      </c>
      <c r="J10">
        <f t="shared" si="2"/>
        <v>1.3698630136986303</v>
      </c>
      <c r="K10">
        <f t="shared" si="3"/>
        <v>1.4084507042253522</v>
      </c>
      <c r="L10">
        <f t="shared" si="4"/>
        <v>1.8149934615302163</v>
      </c>
      <c r="M10">
        <f t="shared" si="5"/>
        <v>0.73782293860084935</v>
      </c>
    </row>
    <row r="11" spans="1:13" x14ac:dyDescent="0.2">
      <c r="A11">
        <v>0.01</v>
      </c>
      <c r="B11">
        <f t="shared" si="0"/>
        <v>2.9214139643587496E-2</v>
      </c>
      <c r="C11">
        <v>-5.0000000000000002E-5</v>
      </c>
      <c r="D11">
        <v>-7.4000000000000003E-3</v>
      </c>
      <c r="E11">
        <v>-1E-4</v>
      </c>
      <c r="F11">
        <v>-7.4000000000000003E-3</v>
      </c>
      <c r="G11">
        <v>-2.0000000000000001E-4</v>
      </c>
      <c r="H11">
        <v>-7.4999999999999997E-3</v>
      </c>
      <c r="I11">
        <f t="shared" si="1"/>
        <v>0.67567567567567566</v>
      </c>
      <c r="J11">
        <f t="shared" si="2"/>
        <v>1.3513513513513513</v>
      </c>
      <c r="K11">
        <f t="shared" si="3"/>
        <v>2.666666666666667</v>
      </c>
      <c r="L11">
        <f t="shared" si="4"/>
        <v>1.5645645645645647</v>
      </c>
      <c r="M11">
        <f t="shared" si="5"/>
        <v>1.0124752773615506</v>
      </c>
    </row>
    <row r="12" spans="1:13" x14ac:dyDescent="0.2">
      <c r="A12">
        <v>0</v>
      </c>
      <c r="B12">
        <f t="shared" si="0"/>
        <v>0</v>
      </c>
      <c r="C12">
        <v>-1E-4</v>
      </c>
      <c r="D12">
        <v>-7.0000000000000001E-3</v>
      </c>
      <c r="E12">
        <v>-1E-4</v>
      </c>
      <c r="F12">
        <v>-7.4000000000000003E-3</v>
      </c>
      <c r="G12">
        <v>-1E-4</v>
      </c>
      <c r="H12">
        <v>-7.4000000000000003E-3</v>
      </c>
      <c r="I12">
        <f t="shared" si="1"/>
        <v>1.4285714285714286</v>
      </c>
      <c r="J12">
        <f t="shared" si="2"/>
        <v>1.3513513513513513</v>
      </c>
      <c r="K12">
        <f t="shared" si="3"/>
        <v>1.3513513513513513</v>
      </c>
      <c r="L12">
        <f t="shared" si="4"/>
        <v>1.3770913770913769</v>
      </c>
      <c r="M12">
        <f t="shared" si="5"/>
        <v>4.4583032369855308E-2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CBFE0-B840-464F-8E70-3C270F391AD6}">
  <dimension ref="A1:M12"/>
  <sheetViews>
    <sheetView workbookViewId="0">
      <selection activeCell="B2" sqref="B2:B12"/>
    </sheetView>
  </sheetViews>
  <sheetFormatPr baseColWidth="10" defaultRowHeight="16" x14ac:dyDescent="0.2"/>
  <sheetData>
    <row r="1" spans="1:13" x14ac:dyDescent="0.2">
      <c r="A1" t="s">
        <v>26</v>
      </c>
      <c r="B1" t="s">
        <v>27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  <c r="M1" t="s">
        <v>2</v>
      </c>
    </row>
    <row r="2" spans="1:13" x14ac:dyDescent="0.2">
      <c r="A2">
        <v>20</v>
      </c>
      <c r="B2">
        <f>(A2/18100.66)*1000</f>
        <v>1.104932085349374</v>
      </c>
      <c r="C2">
        <v>-6.4999999999999997E-3</v>
      </c>
      <c r="D2">
        <v>-6.4999999999999997E-3</v>
      </c>
      <c r="E2">
        <v>-6.6E-3</v>
      </c>
      <c r="F2">
        <v>-6.4000000000000003E-3</v>
      </c>
      <c r="G2">
        <v>-6.4000000000000003E-3</v>
      </c>
      <c r="H2">
        <v>-6.7000000000000002E-3</v>
      </c>
      <c r="I2">
        <f>C2/D2*100</f>
        <v>100</v>
      </c>
      <c r="J2">
        <f>E2/F2*100</f>
        <v>103.125</v>
      </c>
      <c r="K2">
        <f>G2/H2*100</f>
        <v>95.522388059701484</v>
      </c>
      <c r="L2">
        <f>AVERAGE(I2:K2)</f>
        <v>99.549129353233823</v>
      </c>
      <c r="M2">
        <f>STDEV(I2:K2)</f>
        <v>3.8213074115777315</v>
      </c>
    </row>
    <row r="3" spans="1:13" x14ac:dyDescent="0.2">
      <c r="A3">
        <v>15</v>
      </c>
      <c r="B3">
        <f t="shared" ref="B3:B12" si="0">(A3/18100.66)*1000</f>
        <v>0.82869906401203053</v>
      </c>
      <c r="C3">
        <v>-7.3000000000000001E-3</v>
      </c>
      <c r="D3">
        <v>-7.4999999999999997E-3</v>
      </c>
      <c r="E3">
        <v>-6.8999999999999999E-3</v>
      </c>
      <c r="F3">
        <v>-7.7000000000000002E-3</v>
      </c>
      <c r="G3">
        <v>-6.6E-3</v>
      </c>
      <c r="H3">
        <v>-7.1999999999999998E-3</v>
      </c>
      <c r="I3">
        <f t="shared" ref="I3:I12" si="1">C3/D3*100</f>
        <v>97.333333333333343</v>
      </c>
      <c r="J3">
        <f t="shared" ref="J3:J12" si="2">E3/F3*100</f>
        <v>89.610389610389603</v>
      </c>
      <c r="K3">
        <f t="shared" ref="K3:K12" si="3">G3/H3*100</f>
        <v>91.666666666666671</v>
      </c>
      <c r="L3">
        <f t="shared" ref="L3:L12" si="4">AVERAGE(I3:K3)</f>
        <v>92.870129870129873</v>
      </c>
      <c r="M3">
        <f t="shared" ref="M3:M12" si="5">STDEV(I3:K3)</f>
        <v>3.9996509470835653</v>
      </c>
    </row>
    <row r="4" spans="1:13" x14ac:dyDescent="0.2">
      <c r="A4">
        <v>10</v>
      </c>
      <c r="B4">
        <f t="shared" si="0"/>
        <v>0.55246604267468702</v>
      </c>
      <c r="C4">
        <v>-6.1000000000000004E-3</v>
      </c>
      <c r="D4">
        <v>-6.7000000000000002E-3</v>
      </c>
      <c r="E4">
        <v>-6.8999999999999999E-3</v>
      </c>
      <c r="F4">
        <v>-7.7999999999999996E-3</v>
      </c>
      <c r="G4">
        <v>-6.4000000000000003E-3</v>
      </c>
      <c r="H4">
        <v>-6.8999999999999999E-3</v>
      </c>
      <c r="I4">
        <f t="shared" si="1"/>
        <v>91.044776119402997</v>
      </c>
      <c r="J4">
        <f t="shared" si="2"/>
        <v>88.461538461538467</v>
      </c>
      <c r="K4">
        <f t="shared" si="3"/>
        <v>92.753623188405797</v>
      </c>
      <c r="L4">
        <f t="shared" si="4"/>
        <v>90.753312589782425</v>
      </c>
      <c r="M4">
        <f t="shared" si="5"/>
        <v>2.1608357335707207</v>
      </c>
    </row>
    <row r="5" spans="1:13" x14ac:dyDescent="0.2">
      <c r="A5">
        <v>5</v>
      </c>
      <c r="B5">
        <f t="shared" si="0"/>
        <v>0.27623302133734351</v>
      </c>
      <c r="C5">
        <v>-4.0000000000000001E-3</v>
      </c>
      <c r="D5">
        <v>-6.7999999999999996E-3</v>
      </c>
      <c r="E5">
        <v>-4.5999999999999999E-3</v>
      </c>
      <c r="F5">
        <v>-6.8999999999999999E-3</v>
      </c>
      <c r="G5">
        <v>-4.4000000000000003E-3</v>
      </c>
      <c r="H5">
        <v>-6.4999999999999997E-3</v>
      </c>
      <c r="I5">
        <f t="shared" si="1"/>
        <v>58.82352941176471</v>
      </c>
      <c r="J5">
        <f t="shared" si="2"/>
        <v>66.666666666666657</v>
      </c>
      <c r="K5">
        <f t="shared" si="3"/>
        <v>67.692307692307693</v>
      </c>
      <c r="L5">
        <f t="shared" si="4"/>
        <v>64.394167923579687</v>
      </c>
      <c r="M5">
        <f t="shared" si="5"/>
        <v>4.8514940946430753</v>
      </c>
    </row>
    <row r="6" spans="1:13" x14ac:dyDescent="0.2">
      <c r="A6">
        <v>2</v>
      </c>
      <c r="B6">
        <f t="shared" si="0"/>
        <v>0.11049320853493741</v>
      </c>
      <c r="C6">
        <v>-3.0999999999999999E-3</v>
      </c>
      <c r="D6">
        <v>-8.0999999999999996E-3</v>
      </c>
      <c r="E6">
        <v>-1.9E-3</v>
      </c>
      <c r="F6">
        <v>-7.0000000000000001E-3</v>
      </c>
      <c r="G6">
        <v>-1.6000000000000001E-3</v>
      </c>
      <c r="H6">
        <v>-7.1000000000000004E-3</v>
      </c>
      <c r="I6">
        <f t="shared" si="1"/>
        <v>38.271604938271608</v>
      </c>
      <c r="J6">
        <f t="shared" si="2"/>
        <v>27.142857142857142</v>
      </c>
      <c r="K6">
        <f t="shared" si="3"/>
        <v>22.535211267605636</v>
      </c>
      <c r="L6">
        <f t="shared" si="4"/>
        <v>29.31655778291146</v>
      </c>
      <c r="M6">
        <f t="shared" si="5"/>
        <v>8.0902566272012351</v>
      </c>
    </row>
    <row r="7" spans="1:13" x14ac:dyDescent="0.2">
      <c r="A7">
        <v>1</v>
      </c>
      <c r="B7">
        <f t="shared" si="0"/>
        <v>5.5246604267468705E-2</v>
      </c>
      <c r="C7">
        <v>-1.1000000000000001E-3</v>
      </c>
      <c r="D7">
        <v>-6.7000000000000002E-3</v>
      </c>
      <c r="E7">
        <v>-1E-3</v>
      </c>
      <c r="F7">
        <v>-7.1999999999999998E-3</v>
      </c>
      <c r="G7">
        <v>-8.9999999999999998E-4</v>
      </c>
      <c r="H7">
        <v>-7.1000000000000004E-3</v>
      </c>
      <c r="I7">
        <f t="shared" si="1"/>
        <v>16.417910447761194</v>
      </c>
      <c r="J7">
        <f t="shared" si="2"/>
        <v>13.888888888888889</v>
      </c>
      <c r="K7">
        <f t="shared" si="3"/>
        <v>12.676056338028168</v>
      </c>
      <c r="L7">
        <f t="shared" si="4"/>
        <v>14.327618558226083</v>
      </c>
      <c r="M7">
        <f t="shared" si="5"/>
        <v>1.9091178163484486</v>
      </c>
    </row>
    <row r="8" spans="1:13" x14ac:dyDescent="0.2">
      <c r="A8">
        <v>0.5</v>
      </c>
      <c r="B8">
        <f t="shared" si="0"/>
        <v>2.7623302133734352E-2</v>
      </c>
      <c r="C8">
        <v>-6.9999999999999999E-4</v>
      </c>
      <c r="D8">
        <v>-7.4999999999999997E-3</v>
      </c>
      <c r="E8">
        <v>-6.9999999999999999E-4</v>
      </c>
      <c r="F8">
        <v>-7.4000000000000003E-3</v>
      </c>
      <c r="G8">
        <v>-8.0000000000000004E-4</v>
      </c>
      <c r="H8">
        <v>-6.8999999999999999E-3</v>
      </c>
      <c r="I8">
        <f t="shared" si="1"/>
        <v>9.3333333333333339</v>
      </c>
      <c r="J8">
        <f t="shared" si="2"/>
        <v>9.4594594594594579</v>
      </c>
      <c r="K8">
        <f t="shared" si="3"/>
        <v>11.594202898550725</v>
      </c>
      <c r="L8">
        <f t="shared" si="4"/>
        <v>10.128998563781172</v>
      </c>
      <c r="M8">
        <f t="shared" si="5"/>
        <v>1.2704702896540068</v>
      </c>
    </row>
    <row r="9" spans="1:13" x14ac:dyDescent="0.2">
      <c r="A9">
        <v>0.1</v>
      </c>
      <c r="B9">
        <f t="shared" si="0"/>
        <v>5.5246604267468703E-3</v>
      </c>
      <c r="C9">
        <v>-5.9999999999999995E-4</v>
      </c>
      <c r="D9">
        <v>-6.1999999999999998E-3</v>
      </c>
      <c r="E9">
        <v>-4.0000000000000002E-4</v>
      </c>
      <c r="F9">
        <v>-5.8999999999999999E-3</v>
      </c>
      <c r="G9">
        <v>-6.9999999999999999E-4</v>
      </c>
      <c r="H9">
        <v>-6.1000000000000004E-3</v>
      </c>
      <c r="I9">
        <f t="shared" si="1"/>
        <v>9.67741935483871</v>
      </c>
      <c r="J9">
        <f t="shared" si="2"/>
        <v>6.7796610169491522</v>
      </c>
      <c r="K9">
        <f t="shared" si="3"/>
        <v>11.475409836065573</v>
      </c>
      <c r="L9">
        <f t="shared" si="4"/>
        <v>9.3108300692844779</v>
      </c>
      <c r="M9">
        <f t="shared" si="5"/>
        <v>2.3692414442750849</v>
      </c>
    </row>
    <row r="10" spans="1:13" x14ac:dyDescent="0.2">
      <c r="A10">
        <v>0.05</v>
      </c>
      <c r="B10">
        <f t="shared" si="0"/>
        <v>2.7623302133734351E-3</v>
      </c>
      <c r="C10">
        <v>-8.0000000000000004E-4</v>
      </c>
      <c r="D10">
        <v>-6.1999999999999998E-3</v>
      </c>
      <c r="E10">
        <v>-4.0000000000000002E-4</v>
      </c>
      <c r="F10">
        <v>-5.7999999999999996E-3</v>
      </c>
      <c r="G10">
        <v>-2.9999999999999997E-4</v>
      </c>
      <c r="H10">
        <v>-6.0000000000000001E-3</v>
      </c>
      <c r="I10">
        <f t="shared" si="1"/>
        <v>12.903225806451616</v>
      </c>
      <c r="J10">
        <f t="shared" si="2"/>
        <v>6.8965517241379324</v>
      </c>
      <c r="K10">
        <f t="shared" si="3"/>
        <v>5</v>
      </c>
      <c r="L10">
        <f t="shared" si="4"/>
        <v>8.2665925101965154</v>
      </c>
      <c r="M10">
        <f t="shared" si="5"/>
        <v>4.1258942489524291</v>
      </c>
    </row>
    <row r="11" spans="1:13" x14ac:dyDescent="0.2">
      <c r="A11">
        <v>0.01</v>
      </c>
      <c r="B11">
        <f t="shared" si="0"/>
        <v>5.5246604267468696E-4</v>
      </c>
      <c r="C11">
        <v>-2.0000000000000002E-5</v>
      </c>
      <c r="D11">
        <v>-6.1000000000000004E-3</v>
      </c>
      <c r="E11">
        <v>-6.9999999999999994E-5</v>
      </c>
      <c r="F11">
        <v>-5.7999999999999996E-3</v>
      </c>
      <c r="G11">
        <v>-1E-4</v>
      </c>
      <c r="H11">
        <v>-6.3E-3</v>
      </c>
      <c r="I11">
        <f t="shared" si="1"/>
        <v>0.32786885245901637</v>
      </c>
      <c r="J11">
        <f t="shared" si="2"/>
        <v>1.2068965517241379</v>
      </c>
      <c r="K11">
        <f t="shared" si="3"/>
        <v>1.5873015873015872</v>
      </c>
      <c r="L11">
        <f t="shared" si="4"/>
        <v>1.0406889971615805</v>
      </c>
      <c r="M11">
        <f t="shared" si="5"/>
        <v>0.6459577515546262</v>
      </c>
    </row>
    <row r="12" spans="1:13" x14ac:dyDescent="0.2">
      <c r="A12">
        <v>0</v>
      </c>
      <c r="B12">
        <f t="shared" si="0"/>
        <v>0</v>
      </c>
      <c r="C12">
        <v>-1.0000000000000001E-5</v>
      </c>
      <c r="D12">
        <v>-6.7999999999999996E-3</v>
      </c>
      <c r="E12">
        <v>-1E-4</v>
      </c>
      <c r="F12">
        <v>-6.3E-3</v>
      </c>
      <c r="G12">
        <v>-5.0000000000000002E-5</v>
      </c>
      <c r="H12">
        <v>-6.7000000000000002E-3</v>
      </c>
      <c r="I12">
        <f t="shared" si="1"/>
        <v>0.1470588235294118</v>
      </c>
      <c r="J12">
        <f t="shared" si="2"/>
        <v>1.5873015873015872</v>
      </c>
      <c r="K12">
        <f t="shared" si="3"/>
        <v>0.74626865671641784</v>
      </c>
      <c r="L12">
        <f t="shared" si="4"/>
        <v>0.82687635584913899</v>
      </c>
      <c r="M12">
        <f t="shared" si="5"/>
        <v>0.72349706669697833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4B6CD-6FD9-644B-8050-05E8E1558792}">
  <dimension ref="A1:M12"/>
  <sheetViews>
    <sheetView workbookViewId="0">
      <selection activeCell="B2" sqref="B2:B12"/>
    </sheetView>
  </sheetViews>
  <sheetFormatPr baseColWidth="10" defaultRowHeight="16" x14ac:dyDescent="0.2"/>
  <sheetData>
    <row r="1" spans="1:13" x14ac:dyDescent="0.2">
      <c r="A1" t="s">
        <v>26</v>
      </c>
      <c r="B1" t="s">
        <v>27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  <c r="M1" t="s">
        <v>2</v>
      </c>
    </row>
    <row r="2" spans="1:13" x14ac:dyDescent="0.2">
      <c r="A2">
        <v>20</v>
      </c>
      <c r="B2">
        <f>A2/10480.76*1000</f>
        <v>1.9082585614020358</v>
      </c>
      <c r="C2">
        <v>-8.3999999999999995E-3</v>
      </c>
      <c r="D2">
        <v>-8.6E-3</v>
      </c>
      <c r="E2">
        <v>-8.8000000000000005E-3</v>
      </c>
      <c r="F2">
        <v>-9.1000000000000004E-3</v>
      </c>
      <c r="G2">
        <v>-8.8000000000000005E-3</v>
      </c>
      <c r="H2">
        <v>-8.5000000000000006E-3</v>
      </c>
      <c r="I2">
        <f>C2/D2*100</f>
        <v>97.674418604651152</v>
      </c>
      <c r="J2">
        <f>E2/F2*100</f>
        <v>96.703296703296701</v>
      </c>
      <c r="K2">
        <f>G2/H2*100</f>
        <v>103.5294117647059</v>
      </c>
      <c r="L2">
        <f>AVERAGE(I2:K2)</f>
        <v>99.302375690884574</v>
      </c>
      <c r="M2">
        <f>STDEV(I2:K2)</f>
        <v>3.6927828143369883</v>
      </c>
    </row>
    <row r="3" spans="1:13" x14ac:dyDescent="0.2">
      <c r="A3">
        <v>15</v>
      </c>
      <c r="B3">
        <f t="shared" ref="B3:B12" si="0">A3/10480.76*1000</f>
        <v>1.4311939210515268</v>
      </c>
      <c r="C3">
        <v>-8.0000000000000002E-3</v>
      </c>
      <c r="D3">
        <v>-8.6999999999999994E-3</v>
      </c>
      <c r="E3">
        <v>-8.3999999999999995E-3</v>
      </c>
      <c r="F3">
        <v>-8.6999999999999994E-3</v>
      </c>
      <c r="G3">
        <v>-8.2000000000000007E-3</v>
      </c>
      <c r="H3">
        <v>-8.8000000000000005E-3</v>
      </c>
      <c r="I3">
        <f t="shared" ref="I3:I11" si="1">C3/D3*100</f>
        <v>91.954022988505756</v>
      </c>
      <c r="J3">
        <f t="shared" ref="J3:J12" si="2">E3/F3*100</f>
        <v>96.551724137931032</v>
      </c>
      <c r="K3">
        <f t="shared" ref="K3:K12" si="3">G3/H3*100</f>
        <v>93.181818181818187</v>
      </c>
      <c r="L3">
        <f t="shared" ref="L3:L12" si="4">AVERAGE(I3:K3)</f>
        <v>93.895855102751668</v>
      </c>
      <c r="M3">
        <f t="shared" ref="M3:M12" si="5">STDEV(I3:K3)</f>
        <v>2.3805672660520938</v>
      </c>
    </row>
    <row r="4" spans="1:13" x14ac:dyDescent="0.2">
      <c r="A4">
        <v>10</v>
      </c>
      <c r="B4">
        <f t="shared" si="0"/>
        <v>0.95412928070101788</v>
      </c>
      <c r="C4">
        <v>-4.4999999999999997E-3</v>
      </c>
      <c r="D4">
        <v>-8.5000000000000006E-3</v>
      </c>
      <c r="E4">
        <v>-4.1999999999999997E-3</v>
      </c>
      <c r="F4">
        <v>-8.3999999999999995E-3</v>
      </c>
      <c r="G4">
        <v>-4.3E-3</v>
      </c>
      <c r="H4">
        <v>-8.3999999999999995E-3</v>
      </c>
      <c r="I4">
        <f t="shared" si="1"/>
        <v>52.941176470588225</v>
      </c>
      <c r="J4">
        <f t="shared" si="2"/>
        <v>50</v>
      </c>
      <c r="K4">
        <f t="shared" si="3"/>
        <v>51.190476190476197</v>
      </c>
      <c r="L4">
        <f t="shared" si="4"/>
        <v>51.377217553688148</v>
      </c>
      <c r="M4">
        <f t="shared" si="5"/>
        <v>1.4794539568151972</v>
      </c>
    </row>
    <row r="5" spans="1:13" x14ac:dyDescent="0.2">
      <c r="A5">
        <v>5</v>
      </c>
      <c r="B5">
        <f t="shared" si="0"/>
        <v>0.47706464035050894</v>
      </c>
      <c r="C5">
        <v>-3.0000000000000001E-3</v>
      </c>
      <c r="D5">
        <v>-8.6E-3</v>
      </c>
      <c r="E5">
        <v>-3.3999999999999998E-3</v>
      </c>
      <c r="F5">
        <v>-8.5000000000000006E-3</v>
      </c>
      <c r="G5">
        <v>-3.0000000000000001E-3</v>
      </c>
      <c r="H5">
        <v>-8.3999999999999995E-3</v>
      </c>
      <c r="I5">
        <f t="shared" si="1"/>
        <v>34.883720930232556</v>
      </c>
      <c r="J5">
        <f t="shared" si="2"/>
        <v>40</v>
      </c>
      <c r="K5">
        <f t="shared" si="3"/>
        <v>35.714285714285715</v>
      </c>
      <c r="L5">
        <f t="shared" si="4"/>
        <v>36.866002214839426</v>
      </c>
      <c r="M5">
        <f t="shared" si="5"/>
        <v>2.7457086613788553</v>
      </c>
    </row>
    <row r="6" spans="1:13" x14ac:dyDescent="0.2">
      <c r="A6">
        <v>2</v>
      </c>
      <c r="B6">
        <f t="shared" si="0"/>
        <v>0.19082585614020356</v>
      </c>
      <c r="C6">
        <v>-1.8E-3</v>
      </c>
      <c r="D6">
        <v>-8.5000000000000006E-3</v>
      </c>
      <c r="E6">
        <v>-2E-3</v>
      </c>
      <c r="F6">
        <v>-8.5000000000000006E-3</v>
      </c>
      <c r="G6">
        <v>-1.6000000000000001E-3</v>
      </c>
      <c r="H6">
        <v>-8.5000000000000006E-3</v>
      </c>
      <c r="I6">
        <f t="shared" si="1"/>
        <v>21.17647058823529</v>
      </c>
      <c r="J6">
        <f t="shared" si="2"/>
        <v>23.52941176470588</v>
      </c>
      <c r="K6">
        <f t="shared" si="3"/>
        <v>18.823529411764707</v>
      </c>
      <c r="L6">
        <f t="shared" si="4"/>
        <v>21.176470588235293</v>
      </c>
      <c r="M6">
        <f t="shared" si="5"/>
        <v>2.352941176470587</v>
      </c>
    </row>
    <row r="7" spans="1:13" x14ac:dyDescent="0.2">
      <c r="A7">
        <v>1</v>
      </c>
      <c r="B7">
        <f t="shared" si="0"/>
        <v>9.541292807010178E-2</v>
      </c>
      <c r="C7">
        <v>-1.5E-3</v>
      </c>
      <c r="D7">
        <v>-8.3999999999999995E-3</v>
      </c>
      <c r="E7">
        <v>-1.1999999999999999E-3</v>
      </c>
      <c r="F7">
        <v>-8.8000000000000005E-3</v>
      </c>
      <c r="G7">
        <v>-1.5E-3</v>
      </c>
      <c r="H7">
        <v>-8.6E-3</v>
      </c>
      <c r="I7">
        <f t="shared" si="1"/>
        <v>17.857142857142858</v>
      </c>
      <c r="J7">
        <f t="shared" si="2"/>
        <v>13.636363636363635</v>
      </c>
      <c r="K7">
        <f t="shared" si="3"/>
        <v>17.441860465116278</v>
      </c>
      <c r="L7">
        <f t="shared" si="4"/>
        <v>16.311788986207592</v>
      </c>
      <c r="M7">
        <f t="shared" si="5"/>
        <v>2.3262717958618979</v>
      </c>
    </row>
    <row r="8" spans="1:13" x14ac:dyDescent="0.2">
      <c r="A8">
        <v>0.5</v>
      </c>
      <c r="B8">
        <f t="shared" si="0"/>
        <v>4.770646403505089E-2</v>
      </c>
      <c r="C8">
        <v>-1.4E-3</v>
      </c>
      <c r="D8">
        <v>-8.6E-3</v>
      </c>
      <c r="E8">
        <v>-1.1000000000000001E-3</v>
      </c>
      <c r="F8">
        <v>-8.5000000000000006E-3</v>
      </c>
      <c r="G8">
        <v>-1.2999999999999999E-3</v>
      </c>
      <c r="H8">
        <v>-8.8999999999999999E-3</v>
      </c>
      <c r="I8">
        <f t="shared" si="1"/>
        <v>16.279069767441861</v>
      </c>
      <c r="J8">
        <f t="shared" si="2"/>
        <v>12.941176470588237</v>
      </c>
      <c r="K8">
        <f t="shared" si="3"/>
        <v>14.606741573033707</v>
      </c>
      <c r="L8">
        <f t="shared" si="4"/>
        <v>14.60899593702127</v>
      </c>
      <c r="M8">
        <f t="shared" si="5"/>
        <v>1.6689477903496051</v>
      </c>
    </row>
    <row r="9" spans="1:13" x14ac:dyDescent="0.2">
      <c r="A9">
        <v>0.1</v>
      </c>
      <c r="B9">
        <f t="shared" si="0"/>
        <v>9.541292807010179E-3</v>
      </c>
      <c r="C9">
        <v>-8.9999999999999998E-4</v>
      </c>
      <c r="D9">
        <v>-8.6E-3</v>
      </c>
      <c r="E9">
        <v>-1E-3</v>
      </c>
      <c r="F9">
        <v>-8.6E-3</v>
      </c>
      <c r="G9">
        <v>-5.9999999999999995E-4</v>
      </c>
      <c r="H9">
        <v>-8.5000000000000006E-3</v>
      </c>
      <c r="I9">
        <f t="shared" si="1"/>
        <v>10.465116279069766</v>
      </c>
      <c r="J9">
        <f t="shared" si="2"/>
        <v>11.627906976744185</v>
      </c>
      <c r="K9">
        <f t="shared" si="3"/>
        <v>7.0588235294117636</v>
      </c>
      <c r="L9">
        <f t="shared" si="4"/>
        <v>9.7172822617419055</v>
      </c>
      <c r="M9">
        <f t="shared" si="5"/>
        <v>2.3745678923282698</v>
      </c>
    </row>
    <row r="10" spans="1:13" x14ac:dyDescent="0.2">
      <c r="A10">
        <v>0.05</v>
      </c>
      <c r="B10">
        <f t="shared" si="0"/>
        <v>4.7706464035050895E-3</v>
      </c>
      <c r="C10">
        <v>-5.0000000000000001E-4</v>
      </c>
      <c r="D10">
        <v>-8.3999999999999995E-3</v>
      </c>
      <c r="E10">
        <v>-4.0000000000000002E-4</v>
      </c>
      <c r="F10">
        <v>-8.5000000000000006E-3</v>
      </c>
      <c r="G10">
        <v>-2.0000000000000001E-4</v>
      </c>
      <c r="H10">
        <v>-8.0999999999999996E-3</v>
      </c>
      <c r="I10">
        <f t="shared" si="1"/>
        <v>5.9523809523809526</v>
      </c>
      <c r="J10">
        <f t="shared" si="2"/>
        <v>4.7058823529411766</v>
      </c>
      <c r="K10">
        <f t="shared" si="3"/>
        <v>2.4691358024691361</v>
      </c>
      <c r="L10">
        <f t="shared" si="4"/>
        <v>4.3757997025970887</v>
      </c>
      <c r="M10">
        <f t="shared" si="5"/>
        <v>1.7649263754161748</v>
      </c>
    </row>
    <row r="11" spans="1:13" x14ac:dyDescent="0.2">
      <c r="A11">
        <v>0.01</v>
      </c>
      <c r="B11">
        <f t="shared" si="0"/>
        <v>9.5412928070101783E-4</v>
      </c>
      <c r="C11">
        <v>-2.9999999999999997E-4</v>
      </c>
      <c r="D11">
        <v>-8.6E-3</v>
      </c>
      <c r="E11">
        <v>-4.0000000000000002E-4</v>
      </c>
      <c r="F11">
        <v>-8.6999999999999994E-3</v>
      </c>
      <c r="G11">
        <v>-2.9999999999999997E-4</v>
      </c>
      <c r="H11">
        <v>-8.3999999999999995E-3</v>
      </c>
      <c r="I11">
        <f t="shared" si="1"/>
        <v>3.4883720930232558</v>
      </c>
      <c r="J11">
        <f t="shared" si="2"/>
        <v>4.597701149425288</v>
      </c>
      <c r="K11">
        <f t="shared" si="3"/>
        <v>3.5714285714285712</v>
      </c>
      <c r="L11">
        <f t="shared" si="4"/>
        <v>3.8858339379590383</v>
      </c>
      <c r="M11">
        <f t="shared" si="5"/>
        <v>0.61789221529472493</v>
      </c>
    </row>
    <row r="12" spans="1:13" x14ac:dyDescent="0.2">
      <c r="A12">
        <v>0</v>
      </c>
      <c r="B12">
        <f t="shared" si="0"/>
        <v>0</v>
      </c>
      <c r="C12">
        <v>-2.0000000000000001E-4</v>
      </c>
      <c r="D12">
        <v>-8.3000000000000001E-3</v>
      </c>
      <c r="E12">
        <v>-2.0000000000000001E-4</v>
      </c>
      <c r="F12">
        <v>-8.3999999999999995E-3</v>
      </c>
      <c r="G12">
        <v>-4.0000000000000002E-4</v>
      </c>
      <c r="H12">
        <v>-8.5000000000000006E-3</v>
      </c>
      <c r="I12">
        <f>C12/D12*100</f>
        <v>2.4096385542168677</v>
      </c>
      <c r="J12">
        <f t="shared" si="2"/>
        <v>2.3809523809523814</v>
      </c>
      <c r="K12">
        <f t="shared" si="3"/>
        <v>4.7058823529411766</v>
      </c>
      <c r="L12">
        <f t="shared" si="4"/>
        <v>3.1654910960368086</v>
      </c>
      <c r="M12">
        <f t="shared" si="5"/>
        <v>1.3340950649765191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B3446-61B4-4443-B3D1-07E8124224B5}">
  <dimension ref="A1:M12"/>
  <sheetViews>
    <sheetView workbookViewId="0">
      <selection activeCell="B2" sqref="B2:B12"/>
    </sheetView>
  </sheetViews>
  <sheetFormatPr baseColWidth="10" defaultRowHeight="16" x14ac:dyDescent="0.2"/>
  <sheetData>
    <row r="1" spans="1:13" x14ac:dyDescent="0.2">
      <c r="A1" t="s">
        <v>26</v>
      </c>
      <c r="B1" t="s">
        <v>27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  <c r="M1" t="s">
        <v>2</v>
      </c>
    </row>
    <row r="2" spans="1:13" x14ac:dyDescent="0.2">
      <c r="A2">
        <v>20</v>
      </c>
      <c r="B2">
        <f>A2/16028.43*1000</f>
        <v>1.24778284585577</v>
      </c>
      <c r="C2">
        <v>-8.6E-3</v>
      </c>
      <c r="D2">
        <v>-8.3999999999999995E-3</v>
      </c>
      <c r="E2">
        <v>-8.3999999999999995E-3</v>
      </c>
      <c r="F2">
        <v>-8.5000000000000006E-3</v>
      </c>
      <c r="G2">
        <v>-8.6E-3</v>
      </c>
      <c r="H2">
        <v>-8.5000000000000006E-3</v>
      </c>
      <c r="I2">
        <f>C2/D2*100</f>
        <v>102.38095238095239</v>
      </c>
      <c r="J2">
        <f>E2/F2*100</f>
        <v>98.823529411764682</v>
      </c>
      <c r="K2">
        <f>G2/H2*100</f>
        <v>101.17647058823529</v>
      </c>
      <c r="L2">
        <f>AVERAGE(I2:K2)</f>
        <v>100.79365079365078</v>
      </c>
      <c r="M2">
        <f>STDEV(I2:K2)</f>
        <v>1.8093445751902453</v>
      </c>
    </row>
    <row r="3" spans="1:13" x14ac:dyDescent="0.2">
      <c r="A3">
        <v>15</v>
      </c>
      <c r="B3">
        <f t="shared" ref="B3:B12" si="0">A3/16028.43*1000</f>
        <v>0.93583713439182759</v>
      </c>
      <c r="C3">
        <v>-8.6E-3</v>
      </c>
      <c r="D3">
        <v>-8.6E-3</v>
      </c>
      <c r="E3">
        <v>-8.5000000000000006E-3</v>
      </c>
      <c r="F3">
        <v>-8.3999999999999995E-3</v>
      </c>
      <c r="G3">
        <v>-8.6E-3</v>
      </c>
      <c r="H3">
        <v>-8.3999999999999995E-3</v>
      </c>
      <c r="I3">
        <f t="shared" ref="I3:I12" si="1">C3/D3*100</f>
        <v>100</v>
      </c>
      <c r="J3">
        <f t="shared" ref="J3:J12" si="2">E3/F3*100</f>
        <v>101.1904761904762</v>
      </c>
      <c r="K3">
        <f t="shared" ref="K3:K12" si="3">G3/H3*100</f>
        <v>102.38095238095239</v>
      </c>
      <c r="L3">
        <f t="shared" ref="L3:L12" si="4">AVERAGE(I3:K3)</f>
        <v>101.1904761904762</v>
      </c>
      <c r="M3">
        <f t="shared" ref="M3:M12" si="5">STDEV(I3:K3)</f>
        <v>1.1904761904761969</v>
      </c>
    </row>
    <row r="4" spans="1:13" x14ac:dyDescent="0.2">
      <c r="A4">
        <v>10</v>
      </c>
      <c r="B4">
        <f t="shared" si="0"/>
        <v>0.62389142292788502</v>
      </c>
      <c r="C4">
        <v>-5.4999999999999997E-3</v>
      </c>
      <c r="D4">
        <v>-8.5000000000000006E-3</v>
      </c>
      <c r="E4">
        <v>-5.4999999999999997E-3</v>
      </c>
      <c r="F4">
        <v>-8.5000000000000006E-3</v>
      </c>
      <c r="G4">
        <v>-5.1000000000000004E-3</v>
      </c>
      <c r="H4">
        <v>-8.6999999999999994E-3</v>
      </c>
      <c r="I4">
        <f t="shared" si="1"/>
        <v>64.705882352941174</v>
      </c>
      <c r="J4">
        <f t="shared" si="2"/>
        <v>64.705882352941174</v>
      </c>
      <c r="K4">
        <f t="shared" si="3"/>
        <v>58.62068965517242</v>
      </c>
      <c r="L4">
        <f t="shared" si="4"/>
        <v>62.677484787018251</v>
      </c>
      <c r="M4">
        <f t="shared" si="5"/>
        <v>3.5132876421275352</v>
      </c>
    </row>
    <row r="5" spans="1:13" x14ac:dyDescent="0.2">
      <c r="A5">
        <v>5</v>
      </c>
      <c r="B5">
        <f t="shared" si="0"/>
        <v>0.31194571146394251</v>
      </c>
      <c r="C5">
        <v>-3.5000000000000001E-3</v>
      </c>
      <c r="D5">
        <v>-8.6E-3</v>
      </c>
      <c r="E5">
        <v>-2.8E-3</v>
      </c>
      <c r="F5">
        <v>-8.5000000000000006E-3</v>
      </c>
      <c r="G5">
        <v>-2.8E-3</v>
      </c>
      <c r="H5">
        <v>-8.6E-3</v>
      </c>
      <c r="I5">
        <f t="shared" si="1"/>
        <v>40.697674418604649</v>
      </c>
      <c r="J5">
        <f t="shared" si="2"/>
        <v>32.941176470588232</v>
      </c>
      <c r="K5">
        <f t="shared" si="3"/>
        <v>32.558139534883722</v>
      </c>
      <c r="L5">
        <f t="shared" si="4"/>
        <v>35.398996808025537</v>
      </c>
      <c r="M5">
        <f t="shared" si="5"/>
        <v>4.5927843013979803</v>
      </c>
    </row>
    <row r="6" spans="1:13" x14ac:dyDescent="0.2">
      <c r="A6">
        <v>2</v>
      </c>
      <c r="B6">
        <f t="shared" si="0"/>
        <v>0.12477828458557701</v>
      </c>
      <c r="C6">
        <v>-2.5000000000000001E-3</v>
      </c>
      <c r="D6">
        <v>-8.6999999999999994E-3</v>
      </c>
      <c r="E6">
        <v>-2.7000000000000001E-3</v>
      </c>
      <c r="F6">
        <v>-8.6999999999999994E-3</v>
      </c>
      <c r="G6">
        <v>-2.5000000000000001E-3</v>
      </c>
      <c r="H6">
        <v>-8.5000000000000006E-3</v>
      </c>
      <c r="I6">
        <f t="shared" si="1"/>
        <v>28.735632183908049</v>
      </c>
      <c r="J6">
        <f t="shared" si="2"/>
        <v>31.034482758620697</v>
      </c>
      <c r="K6">
        <f t="shared" si="3"/>
        <v>29.411764705882355</v>
      </c>
      <c r="L6">
        <f t="shared" si="4"/>
        <v>29.727293216137031</v>
      </c>
      <c r="M6">
        <f t="shared" si="5"/>
        <v>1.1814597630904837</v>
      </c>
    </row>
    <row r="7" spans="1:13" x14ac:dyDescent="0.2">
      <c r="A7">
        <v>1</v>
      </c>
      <c r="B7">
        <f t="shared" si="0"/>
        <v>6.2389142292788503E-2</v>
      </c>
      <c r="C7">
        <v>-1.1999999999999999E-3</v>
      </c>
      <c r="D7">
        <v>-8.6E-3</v>
      </c>
      <c r="E7">
        <v>-1.2999999999999999E-3</v>
      </c>
      <c r="F7">
        <v>-8.5000000000000006E-3</v>
      </c>
      <c r="G7">
        <v>-8.9999999999999998E-4</v>
      </c>
      <c r="H7">
        <v>-8.6999999999999994E-3</v>
      </c>
      <c r="I7">
        <f t="shared" si="1"/>
        <v>13.953488372093023</v>
      </c>
      <c r="J7">
        <f t="shared" si="2"/>
        <v>15.294117647058822</v>
      </c>
      <c r="K7">
        <f t="shared" si="3"/>
        <v>10.344827586206897</v>
      </c>
      <c r="L7">
        <f t="shared" si="4"/>
        <v>13.197477868452914</v>
      </c>
      <c r="M7">
        <f t="shared" si="5"/>
        <v>2.5597913856059735</v>
      </c>
    </row>
    <row r="8" spans="1:13" x14ac:dyDescent="0.2">
      <c r="A8">
        <v>0.5</v>
      </c>
      <c r="B8">
        <f t="shared" si="0"/>
        <v>3.1194571146394252E-2</v>
      </c>
      <c r="C8">
        <v>-1.6000000000000001E-3</v>
      </c>
      <c r="D8">
        <v>-8.6999999999999994E-3</v>
      </c>
      <c r="E8">
        <v>-8.0000000000000004E-4</v>
      </c>
      <c r="F8">
        <v>-8.6999999999999994E-3</v>
      </c>
      <c r="G8">
        <v>-1.2999999999999999E-3</v>
      </c>
      <c r="H8">
        <v>-8.6999999999999994E-3</v>
      </c>
      <c r="I8">
        <f t="shared" si="1"/>
        <v>18.390804597701152</v>
      </c>
      <c r="J8">
        <f t="shared" si="2"/>
        <v>9.1954022988505759</v>
      </c>
      <c r="K8">
        <f t="shared" si="3"/>
        <v>14.942528735632186</v>
      </c>
      <c r="L8">
        <f t="shared" si="4"/>
        <v>14.176245210727972</v>
      </c>
      <c r="M8">
        <f t="shared" si="5"/>
        <v>4.6453469934797473</v>
      </c>
    </row>
    <row r="9" spans="1:13" x14ac:dyDescent="0.2">
      <c r="A9">
        <v>0.1</v>
      </c>
      <c r="B9">
        <f t="shared" si="0"/>
        <v>6.2389142292788502E-3</v>
      </c>
      <c r="C9">
        <v>-8.0000000000000004E-4</v>
      </c>
      <c r="D9">
        <v>-8.8000000000000005E-3</v>
      </c>
      <c r="E9">
        <v>-8.9999999999999998E-4</v>
      </c>
      <c r="F9">
        <v>-8.6E-3</v>
      </c>
      <c r="G9">
        <v>-5.9999999999999995E-4</v>
      </c>
      <c r="H9">
        <v>-8.8000000000000005E-3</v>
      </c>
      <c r="I9">
        <f t="shared" si="1"/>
        <v>9.0909090909090917</v>
      </c>
      <c r="J9">
        <f t="shared" si="2"/>
        <v>10.465116279069766</v>
      </c>
      <c r="K9">
        <f t="shared" si="3"/>
        <v>6.8181818181818175</v>
      </c>
      <c r="L9">
        <f t="shared" si="4"/>
        <v>8.7914023960535577</v>
      </c>
      <c r="M9">
        <f t="shared" si="5"/>
        <v>1.8418227210294951</v>
      </c>
    </row>
    <row r="10" spans="1:13" x14ac:dyDescent="0.2">
      <c r="A10">
        <v>0.05</v>
      </c>
      <c r="B10">
        <f t="shared" si="0"/>
        <v>3.1194571146394251E-3</v>
      </c>
      <c r="C10">
        <v>-8.9999999999999998E-4</v>
      </c>
      <c r="D10">
        <v>-8.2000000000000007E-3</v>
      </c>
      <c r="E10">
        <v>-6.9999999999999999E-4</v>
      </c>
      <c r="F10">
        <v>-8.6E-3</v>
      </c>
      <c r="G10">
        <v>-5.9999999999999995E-4</v>
      </c>
      <c r="H10">
        <v>-8.5000000000000006E-3</v>
      </c>
      <c r="I10">
        <f t="shared" si="1"/>
        <v>10.97560975609756</v>
      </c>
      <c r="J10">
        <f t="shared" si="2"/>
        <v>8.1395348837209305</v>
      </c>
      <c r="K10">
        <f t="shared" si="3"/>
        <v>7.0588235294117636</v>
      </c>
      <c r="L10">
        <f t="shared" si="4"/>
        <v>8.724656056410085</v>
      </c>
      <c r="M10">
        <f t="shared" si="5"/>
        <v>2.0228886960077035</v>
      </c>
    </row>
    <row r="11" spans="1:13" x14ac:dyDescent="0.2">
      <c r="A11">
        <v>0.01</v>
      </c>
      <c r="B11">
        <f t="shared" si="0"/>
        <v>6.2389142292788499E-4</v>
      </c>
      <c r="C11">
        <v>-2.9999999999999997E-4</v>
      </c>
      <c r="D11">
        <v>-8.3999999999999995E-3</v>
      </c>
      <c r="E11">
        <v>-4.0000000000000002E-4</v>
      </c>
      <c r="F11">
        <v>-8.3999999999999995E-3</v>
      </c>
      <c r="G11">
        <v>-5.0000000000000001E-4</v>
      </c>
      <c r="H11">
        <v>-8.3000000000000001E-3</v>
      </c>
      <c r="I11">
        <f t="shared" si="1"/>
        <v>3.5714285714285712</v>
      </c>
      <c r="J11">
        <f t="shared" si="2"/>
        <v>4.7619047619047628</v>
      </c>
      <c r="K11">
        <f t="shared" si="3"/>
        <v>6.024096385542169</v>
      </c>
      <c r="L11">
        <f t="shared" si="4"/>
        <v>4.785809906291834</v>
      </c>
      <c r="M11">
        <f t="shared" si="5"/>
        <v>1.2265086398160108</v>
      </c>
    </row>
    <row r="12" spans="1:13" x14ac:dyDescent="0.2">
      <c r="A12">
        <v>0</v>
      </c>
      <c r="B12">
        <f t="shared" si="0"/>
        <v>0</v>
      </c>
      <c r="C12">
        <v>-2.9999999999999997E-4</v>
      </c>
      <c r="D12">
        <v>-8.2000000000000007E-3</v>
      </c>
      <c r="E12">
        <v>-2.0000000000000001E-4</v>
      </c>
      <c r="F12">
        <v>-8.2000000000000007E-3</v>
      </c>
      <c r="G12">
        <v>-2.0000000000000001E-4</v>
      </c>
      <c r="H12">
        <v>-8.2000000000000007E-3</v>
      </c>
      <c r="I12">
        <f t="shared" si="1"/>
        <v>3.6585365853658529</v>
      </c>
      <c r="J12">
        <f t="shared" si="2"/>
        <v>2.4390243902439024</v>
      </c>
      <c r="K12">
        <f t="shared" si="3"/>
        <v>2.4390243902439024</v>
      </c>
      <c r="L12">
        <f t="shared" si="4"/>
        <v>2.8455284552845526</v>
      </c>
      <c r="M12">
        <f t="shared" si="5"/>
        <v>0.70408569413369149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62E7A-80DE-8444-9708-F493D774B5D7}">
  <dimension ref="A1:M12"/>
  <sheetViews>
    <sheetView workbookViewId="0">
      <selection activeCell="B2" sqref="B2:B12"/>
    </sheetView>
  </sheetViews>
  <sheetFormatPr baseColWidth="10" defaultRowHeight="16" x14ac:dyDescent="0.2"/>
  <sheetData>
    <row r="1" spans="1:13" x14ac:dyDescent="0.2">
      <c r="A1" t="s">
        <v>26</v>
      </c>
      <c r="B1" t="s">
        <v>27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20</v>
      </c>
      <c r="J1" t="s">
        <v>21</v>
      </c>
      <c r="K1" t="s">
        <v>22</v>
      </c>
      <c r="L1" t="s">
        <v>19</v>
      </c>
      <c r="M1" t="s">
        <v>2</v>
      </c>
    </row>
    <row r="2" spans="1:13" x14ac:dyDescent="0.2">
      <c r="A2">
        <v>20</v>
      </c>
      <c r="B2">
        <f>A2/25489.03*1000</f>
        <v>0.7846512793935273</v>
      </c>
      <c r="C2">
        <v>-8.3000000000000001E-3</v>
      </c>
      <c r="D2">
        <v>-7.9000000000000008E-3</v>
      </c>
      <c r="E2">
        <v>-8.6999999999999994E-3</v>
      </c>
      <c r="F2">
        <v>-8.6999999999999994E-3</v>
      </c>
      <c r="G2">
        <v>-8.3000000000000001E-3</v>
      </c>
      <c r="H2">
        <v>-8.2000000000000007E-3</v>
      </c>
      <c r="I2">
        <f>C2/D2*100</f>
        <v>105.06329113924049</v>
      </c>
      <c r="J2">
        <f>E2/F2*100</f>
        <v>100</v>
      </c>
      <c r="K2">
        <f>G2/H2*100</f>
        <v>101.21951219512195</v>
      </c>
      <c r="L2">
        <f>AVERAGE(I2:K2)</f>
        <v>102.09426777812082</v>
      </c>
      <c r="M2">
        <f>STDEV(I2:K2)</f>
        <v>2.6425607443668304</v>
      </c>
    </row>
    <row r="3" spans="1:13" x14ac:dyDescent="0.2">
      <c r="A3">
        <v>15</v>
      </c>
      <c r="B3">
        <f t="shared" ref="B3:B12" si="0">A3/25489.03*1000</f>
        <v>0.5884884595451455</v>
      </c>
      <c r="C3">
        <v>-8.3000000000000001E-3</v>
      </c>
      <c r="D3">
        <v>-8.6999999999999994E-3</v>
      </c>
      <c r="E3">
        <v>-8.5000000000000006E-3</v>
      </c>
      <c r="F3">
        <v>-8.6999999999999994E-3</v>
      </c>
      <c r="G3">
        <v>-8.6E-3</v>
      </c>
      <c r="H3">
        <v>-8.6999999999999994E-3</v>
      </c>
      <c r="I3">
        <f t="shared" ref="I3:I12" si="1">C3/D3*100</f>
        <v>95.402298850574724</v>
      </c>
      <c r="J3">
        <f t="shared" ref="J3:J11" si="2">E3/F3*100</f>
        <v>97.701149425287369</v>
      </c>
      <c r="K3">
        <f t="shared" ref="K3:K12" si="3">G3/H3*100</f>
        <v>98.850574712643677</v>
      </c>
      <c r="L3">
        <f t="shared" ref="L3:L12" si="4">AVERAGE(I3:K3)</f>
        <v>97.318007662835257</v>
      </c>
      <c r="M3">
        <f t="shared" ref="M3:M12" si="5">STDEV(I3:K3)</f>
        <v>1.755776128335566</v>
      </c>
    </row>
    <row r="4" spans="1:13" x14ac:dyDescent="0.2">
      <c r="A4">
        <v>10</v>
      </c>
      <c r="B4">
        <f t="shared" si="0"/>
        <v>0.39232563969676365</v>
      </c>
      <c r="C4">
        <v>-8.6999999999999994E-3</v>
      </c>
      <c r="D4">
        <v>-9.1999999999999998E-3</v>
      </c>
      <c r="E4">
        <v>-8.3999999999999995E-3</v>
      </c>
      <c r="F4">
        <v>-8.3999999999999995E-3</v>
      </c>
      <c r="G4">
        <v>-8.2000000000000007E-3</v>
      </c>
      <c r="H4">
        <v>-8.3000000000000001E-3</v>
      </c>
      <c r="I4">
        <f t="shared" si="1"/>
        <v>94.565217391304344</v>
      </c>
      <c r="J4">
        <f t="shared" si="2"/>
        <v>100</v>
      </c>
      <c r="K4">
        <f t="shared" si="3"/>
        <v>98.795180722891573</v>
      </c>
      <c r="L4">
        <f t="shared" si="4"/>
        <v>97.786799371398629</v>
      </c>
      <c r="M4">
        <f t="shared" si="5"/>
        <v>2.8542670186011376</v>
      </c>
    </row>
    <row r="5" spans="1:13" x14ac:dyDescent="0.2">
      <c r="A5">
        <v>5</v>
      </c>
      <c r="B5">
        <f t="shared" si="0"/>
        <v>0.19616281984838183</v>
      </c>
      <c r="C5">
        <v>-7.7999999999999996E-3</v>
      </c>
      <c r="D5">
        <v>-8.3000000000000001E-3</v>
      </c>
      <c r="E5">
        <v>-7.7000000000000002E-3</v>
      </c>
      <c r="F5">
        <v>-8.3000000000000001E-3</v>
      </c>
      <c r="G5">
        <v>-8.2000000000000007E-3</v>
      </c>
      <c r="H5">
        <v>-8.6999999999999994E-3</v>
      </c>
      <c r="I5">
        <f t="shared" si="1"/>
        <v>93.97590361445782</v>
      </c>
      <c r="J5">
        <f t="shared" si="2"/>
        <v>92.771084337349393</v>
      </c>
      <c r="K5">
        <f t="shared" si="3"/>
        <v>94.252873563218415</v>
      </c>
      <c r="L5">
        <f t="shared" si="4"/>
        <v>93.666620505008552</v>
      </c>
      <c r="M5">
        <f t="shared" si="5"/>
        <v>0.78782412937047019</v>
      </c>
    </row>
    <row r="6" spans="1:13" x14ac:dyDescent="0.2">
      <c r="A6">
        <v>2</v>
      </c>
      <c r="B6">
        <f t="shared" si="0"/>
        <v>7.846512793935273E-2</v>
      </c>
      <c r="C6">
        <v>-6.1999999999999998E-3</v>
      </c>
      <c r="D6">
        <v>-8.3999999999999995E-3</v>
      </c>
      <c r="E6">
        <v>-7.1999999999999998E-3</v>
      </c>
      <c r="F6">
        <v>-8.3999999999999995E-3</v>
      </c>
      <c r="G6">
        <v>-5.8999999999999999E-3</v>
      </c>
      <c r="H6">
        <v>-8.3000000000000001E-3</v>
      </c>
      <c r="I6">
        <f t="shared" si="1"/>
        <v>73.80952380952381</v>
      </c>
      <c r="J6">
        <f t="shared" si="2"/>
        <v>85.714285714285722</v>
      </c>
      <c r="K6">
        <f t="shared" si="3"/>
        <v>71.084337349397586</v>
      </c>
      <c r="L6">
        <f t="shared" si="4"/>
        <v>76.86938229106903</v>
      </c>
      <c r="M6">
        <f t="shared" si="5"/>
        <v>7.7801605211677014</v>
      </c>
    </row>
    <row r="7" spans="1:13" x14ac:dyDescent="0.2">
      <c r="A7">
        <v>1</v>
      </c>
      <c r="B7">
        <f t="shared" si="0"/>
        <v>3.9232563969676365E-2</v>
      </c>
      <c r="C7">
        <v>-2.3999999999999998E-3</v>
      </c>
      <c r="D7">
        <v>-7.9000000000000008E-3</v>
      </c>
      <c r="E7">
        <v>-2.2000000000000001E-3</v>
      </c>
      <c r="F7">
        <v>-7.9000000000000008E-3</v>
      </c>
      <c r="G7">
        <v>-3.3E-3</v>
      </c>
      <c r="H7">
        <v>-8.6999999999999994E-3</v>
      </c>
      <c r="I7">
        <f t="shared" si="1"/>
        <v>30.379746835443033</v>
      </c>
      <c r="J7">
        <f t="shared" si="2"/>
        <v>27.848101265822784</v>
      </c>
      <c r="K7">
        <f t="shared" si="3"/>
        <v>37.931034482758626</v>
      </c>
      <c r="L7">
        <f t="shared" si="4"/>
        <v>32.052960861341482</v>
      </c>
      <c r="M7">
        <f t="shared" si="5"/>
        <v>5.2455809446280384</v>
      </c>
    </row>
    <row r="8" spans="1:13" x14ac:dyDescent="0.2">
      <c r="A8">
        <v>0.5</v>
      </c>
      <c r="B8">
        <f t="shared" si="0"/>
        <v>1.9616281984838183E-2</v>
      </c>
      <c r="C8">
        <v>-1.8E-3</v>
      </c>
      <c r="D8">
        <v>-7.9000000000000008E-3</v>
      </c>
      <c r="E8">
        <v>-2.2000000000000001E-3</v>
      </c>
      <c r="F8">
        <v>-8.6999999999999994E-3</v>
      </c>
      <c r="G8">
        <v>-2.0999999999999999E-3</v>
      </c>
      <c r="H8">
        <v>-8.5000000000000006E-3</v>
      </c>
      <c r="I8">
        <f t="shared" si="1"/>
        <v>22.784810126582276</v>
      </c>
      <c r="J8">
        <f t="shared" si="2"/>
        <v>25.287356321839084</v>
      </c>
      <c r="K8">
        <f t="shared" si="3"/>
        <v>24.70588235294117</v>
      </c>
      <c r="L8">
        <f t="shared" si="4"/>
        <v>24.259349600454176</v>
      </c>
      <c r="M8">
        <f t="shared" si="5"/>
        <v>1.3096671291329298</v>
      </c>
    </row>
    <row r="9" spans="1:13" x14ac:dyDescent="0.2">
      <c r="A9">
        <v>0.1</v>
      </c>
      <c r="B9">
        <f t="shared" si="0"/>
        <v>3.9232563969676367E-3</v>
      </c>
      <c r="C9">
        <v>-1.5E-3</v>
      </c>
      <c r="D9">
        <v>-8.6E-3</v>
      </c>
      <c r="E9">
        <v>-1.6000000000000001E-3</v>
      </c>
      <c r="F9">
        <v>-8.8999999999999999E-3</v>
      </c>
      <c r="G9">
        <v>-1.5E-3</v>
      </c>
      <c r="H9">
        <v>-8.2000000000000007E-3</v>
      </c>
      <c r="I9">
        <f t="shared" si="1"/>
        <v>17.441860465116278</v>
      </c>
      <c r="J9">
        <f t="shared" si="2"/>
        <v>17.977528089887642</v>
      </c>
      <c r="K9">
        <f t="shared" si="3"/>
        <v>18.292682926829269</v>
      </c>
      <c r="L9">
        <f t="shared" si="4"/>
        <v>17.904023827277729</v>
      </c>
      <c r="M9">
        <f t="shared" si="5"/>
        <v>0.43014750121930095</v>
      </c>
    </row>
    <row r="10" spans="1:13" x14ac:dyDescent="0.2">
      <c r="A10">
        <v>0.05</v>
      </c>
      <c r="B10">
        <f t="shared" si="0"/>
        <v>1.9616281984838183E-3</v>
      </c>
      <c r="C10">
        <v>-1.1000000000000001E-3</v>
      </c>
      <c r="D10">
        <v>-8.2000000000000007E-3</v>
      </c>
      <c r="E10">
        <v>-8.9999999999999998E-4</v>
      </c>
      <c r="F10">
        <v>-8.3999999999999995E-3</v>
      </c>
      <c r="G10">
        <v>-8.9999999999999998E-4</v>
      </c>
      <c r="H10">
        <v>-8.3999999999999995E-3</v>
      </c>
      <c r="I10">
        <f t="shared" si="1"/>
        <v>13.414634146341465</v>
      </c>
      <c r="J10">
        <f t="shared" si="2"/>
        <v>10.714285714285715</v>
      </c>
      <c r="K10">
        <f t="shared" si="3"/>
        <v>10.714285714285715</v>
      </c>
      <c r="L10">
        <f t="shared" si="4"/>
        <v>11.614401858304298</v>
      </c>
      <c r="M10">
        <f t="shared" si="5"/>
        <v>1.5590468941531859</v>
      </c>
    </row>
    <row r="11" spans="1:13" x14ac:dyDescent="0.2">
      <c r="A11">
        <v>0.01</v>
      </c>
      <c r="B11">
        <f t="shared" si="0"/>
        <v>3.9232563969676367E-4</v>
      </c>
      <c r="C11">
        <v>-5.0000000000000001E-4</v>
      </c>
      <c r="D11">
        <v>-8.2000000000000007E-3</v>
      </c>
      <c r="E11">
        <v>-8.0000000000000004E-4</v>
      </c>
      <c r="F11">
        <v>-8.8000000000000005E-3</v>
      </c>
      <c r="G11">
        <v>-4.0000000000000002E-4</v>
      </c>
      <c r="H11">
        <v>-8.3999999999999995E-3</v>
      </c>
      <c r="I11">
        <f t="shared" si="1"/>
        <v>6.0975609756097562</v>
      </c>
      <c r="J11">
        <f t="shared" si="2"/>
        <v>9.0909090909090917</v>
      </c>
      <c r="K11">
        <f t="shared" si="3"/>
        <v>4.7619047619047628</v>
      </c>
      <c r="L11">
        <f t="shared" si="4"/>
        <v>6.6501249428078708</v>
      </c>
      <c r="M11">
        <f t="shared" si="5"/>
        <v>2.2167690054488824</v>
      </c>
    </row>
    <row r="12" spans="1:13" x14ac:dyDescent="0.2">
      <c r="A12">
        <v>0</v>
      </c>
      <c r="B12">
        <f t="shared" si="0"/>
        <v>0</v>
      </c>
      <c r="C12">
        <v>-2.0000000000000001E-4</v>
      </c>
      <c r="D12">
        <v>-8.6E-3</v>
      </c>
      <c r="E12">
        <v>-2.9999999999999997E-4</v>
      </c>
      <c r="F12">
        <v>-8.2000000000000007E-3</v>
      </c>
      <c r="G12">
        <v>-1E-4</v>
      </c>
      <c r="H12">
        <v>-8.0999999999999996E-3</v>
      </c>
      <c r="I12">
        <f t="shared" si="1"/>
        <v>2.3255813953488373</v>
      </c>
      <c r="J12">
        <f>E12/F12*100</f>
        <v>3.6585365853658529</v>
      </c>
      <c r="K12">
        <f t="shared" si="3"/>
        <v>1.2345679012345681</v>
      </c>
      <c r="L12">
        <f t="shared" si="4"/>
        <v>2.4062286273164193</v>
      </c>
      <c r="M12">
        <f t="shared" si="5"/>
        <v>1.2139950689481049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2A</vt:lpstr>
      <vt:lpstr>2B</vt:lpstr>
      <vt:lpstr>Summary</vt:lpstr>
      <vt:lpstr>Trehalose</vt:lpstr>
      <vt:lpstr>Sucrose</vt:lpstr>
      <vt:lpstr>AtLEA3-3</vt:lpstr>
      <vt:lpstr>AtLEA4-2</vt:lpstr>
      <vt:lpstr>AavLEA1</vt:lpstr>
      <vt:lpstr>HeLEA68614</vt:lpstr>
      <vt:lpstr>AvLEA1C</vt:lpstr>
      <vt:lpstr>BSA</vt:lpstr>
      <vt:lpstr>CAHS 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Sourav Biswas</dc:creator>
  <cp:lastModifiedBy>Shraddha K C</cp:lastModifiedBy>
  <dcterms:created xsi:type="dcterms:W3CDTF">2021-10-08T02:03:21Z</dcterms:created>
  <dcterms:modified xsi:type="dcterms:W3CDTF">2024-09-18T03:57:57Z</dcterms:modified>
</cp:coreProperties>
</file>