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ource Data /Main text_Source Data/Figure_2_Data/Source Data/"/>
    </mc:Choice>
  </mc:AlternateContent>
  <xr:revisionPtr revIDLastSave="0" documentId="13_ncr:1_{20D993E1-7A4B-F84A-ADBE-02847EBDB15B}" xr6:coauthVersionLast="47" xr6:coauthVersionMax="47" xr10:uidLastSave="{00000000-0000-0000-0000-000000000000}"/>
  <bookViews>
    <workbookView xWindow="1160" yWindow="500" windowWidth="27640" windowHeight="15320" activeTab="3" xr2:uid="{FC350ACE-FB3F-AF46-9A3E-9E2F2D2EBB82}"/>
  </bookViews>
  <sheets>
    <sheet name="2C" sheetId="15" r:id="rId1"/>
    <sheet name="2D" sheetId="16" r:id="rId2"/>
    <sheet name="2E" sheetId="17" r:id="rId3"/>
    <sheet name="AtLEA3-3 Trehalose" sheetId="1" r:id="rId4"/>
    <sheet name="AtLEA3-3 Sucrose" sheetId="2" r:id="rId5"/>
    <sheet name="AtLEA4-2 Trehalose" sheetId="3" r:id="rId6"/>
    <sheet name="AtLEA4-2 Sucrose" sheetId="4" r:id="rId7"/>
    <sheet name="HeLEA68614 Trehalose" sheetId="5" r:id="rId8"/>
    <sheet name="HeLEA68614 Sucrose" sheetId="6" r:id="rId9"/>
    <sheet name="AvLEA1C Trehalose" sheetId="7" r:id="rId10"/>
    <sheet name="AvLEA1C Sucrose" sheetId="8" r:id="rId11"/>
    <sheet name="AavLEA1 Trehalose" sheetId="9" r:id="rId12"/>
    <sheet name="AavLEA1 Sucrose" sheetId="10" r:id="rId13"/>
    <sheet name="BSA Trehalose" sheetId="11" r:id="rId14"/>
    <sheet name="BSA Sucrose" sheetId="12" r:id="rId15"/>
    <sheet name="CAHS D Trehalose" sheetId="13" r:id="rId16"/>
    <sheet name="CAHS D Sucrose" sheetId="1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6" l="1"/>
  <c r="E14" i="16"/>
  <c r="E13" i="16"/>
  <c r="E12" i="16"/>
  <c r="F5" i="16" s="1"/>
  <c r="E11" i="16"/>
  <c r="F4" i="16" s="1"/>
  <c r="E10" i="16"/>
  <c r="F3" i="16" s="1"/>
  <c r="E9" i="16"/>
  <c r="F2" i="16" s="1"/>
  <c r="F8" i="16"/>
  <c r="F7" i="16"/>
  <c r="F6" i="16"/>
  <c r="E15" i="15"/>
  <c r="E14" i="15"/>
  <c r="F7" i="15" s="1"/>
  <c r="E13" i="15"/>
  <c r="F6" i="15" s="1"/>
  <c r="E12" i="15"/>
  <c r="F5" i="15" s="1"/>
  <c r="E11" i="15"/>
  <c r="F4" i="15" s="1"/>
  <c r="E10" i="15"/>
  <c r="F3" i="15" s="1"/>
  <c r="E9" i="15"/>
  <c r="F8" i="15"/>
  <c r="F2" i="15"/>
  <c r="N3" i="14" l="1"/>
  <c r="N4" i="14"/>
  <c r="N5" i="14"/>
  <c r="N6" i="14"/>
  <c r="N7" i="14"/>
  <c r="N8" i="14"/>
  <c r="N9" i="14"/>
  <c r="N10" i="14"/>
  <c r="N11" i="14"/>
  <c r="N12" i="14"/>
  <c r="M3" i="14"/>
  <c r="M4" i="14"/>
  <c r="M5" i="14"/>
  <c r="M6" i="14"/>
  <c r="M7" i="14"/>
  <c r="M8" i="14"/>
  <c r="M9" i="14"/>
  <c r="M10" i="14"/>
  <c r="M11" i="14"/>
  <c r="M12" i="14"/>
  <c r="N2" i="14"/>
  <c r="M2" i="14"/>
  <c r="L3" i="14"/>
  <c r="L4" i="14"/>
  <c r="L5" i="14"/>
  <c r="L6" i="14"/>
  <c r="L7" i="14"/>
  <c r="L8" i="14"/>
  <c r="L9" i="14"/>
  <c r="K3" i="14"/>
  <c r="K4" i="14"/>
  <c r="K5" i="14"/>
  <c r="K6" i="14"/>
  <c r="K7" i="14"/>
  <c r="K8" i="14"/>
  <c r="K9" i="14"/>
  <c r="J3" i="14"/>
  <c r="J4" i="14"/>
  <c r="J5" i="14"/>
  <c r="J6" i="14"/>
  <c r="J7" i="14"/>
  <c r="J8" i="14"/>
  <c r="J9" i="14"/>
  <c r="J12" i="14"/>
  <c r="J10" i="14"/>
  <c r="J11" i="14"/>
  <c r="L2" i="14"/>
  <c r="K2" i="14"/>
  <c r="J2" i="14"/>
  <c r="I20" i="14"/>
  <c r="D20" i="14"/>
  <c r="I19" i="14"/>
  <c r="D19" i="14"/>
  <c r="I18" i="14"/>
  <c r="D18" i="14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2" i="13"/>
  <c r="M13" i="13"/>
  <c r="M14" i="13"/>
  <c r="M15" i="13"/>
  <c r="M3" i="13"/>
  <c r="M4" i="13"/>
  <c r="M5" i="13"/>
  <c r="M6" i="13"/>
  <c r="M7" i="13"/>
  <c r="M8" i="13"/>
  <c r="M9" i="13"/>
  <c r="M10" i="13"/>
  <c r="M11" i="13"/>
  <c r="M12" i="13"/>
  <c r="M2" i="13"/>
  <c r="L3" i="13"/>
  <c r="L4" i="13"/>
  <c r="L5" i="13"/>
  <c r="L6" i="13"/>
  <c r="L7" i="13"/>
  <c r="L8" i="13"/>
  <c r="L9" i="13"/>
  <c r="L10" i="13"/>
  <c r="L11" i="13"/>
  <c r="L2" i="13"/>
  <c r="K3" i="13"/>
  <c r="K4" i="13"/>
  <c r="K5" i="13"/>
  <c r="K6" i="13"/>
  <c r="K7" i="13"/>
  <c r="K8" i="13"/>
  <c r="K9" i="13"/>
  <c r="K10" i="13"/>
  <c r="K11" i="13"/>
  <c r="K2" i="13"/>
  <c r="J3" i="13"/>
  <c r="J4" i="13"/>
  <c r="J5" i="13"/>
  <c r="J6" i="13"/>
  <c r="J14" i="13" s="1"/>
  <c r="J7" i="13"/>
  <c r="J8" i="13"/>
  <c r="J9" i="13"/>
  <c r="J10" i="13"/>
  <c r="J11" i="13"/>
  <c r="J12" i="13"/>
  <c r="J13" i="13"/>
  <c r="J15" i="13"/>
  <c r="J2" i="13"/>
  <c r="I23" i="13"/>
  <c r="D23" i="13"/>
  <c r="I22" i="13"/>
  <c r="D22" i="13"/>
  <c r="I21" i="13"/>
  <c r="D21" i="13"/>
  <c r="K12" i="14"/>
  <c r="L10" i="14"/>
  <c r="K10" i="14"/>
  <c r="L11" i="14"/>
  <c r="K11" i="14"/>
  <c r="K14" i="13"/>
  <c r="I37" i="4"/>
  <c r="D37" i="4"/>
  <c r="I36" i="4"/>
  <c r="D36" i="4"/>
  <c r="I35" i="4"/>
  <c r="D35" i="4"/>
  <c r="I30" i="3"/>
  <c r="D30" i="3"/>
  <c r="I29" i="3"/>
  <c r="D29" i="3"/>
  <c r="I28" i="3"/>
  <c r="D28" i="3"/>
  <c r="I25" i="12"/>
  <c r="D25" i="12"/>
  <c r="I24" i="12"/>
  <c r="D24" i="12"/>
  <c r="I23" i="12"/>
  <c r="D23" i="12"/>
  <c r="I25" i="11"/>
  <c r="D25" i="11"/>
  <c r="I24" i="11"/>
  <c r="D24" i="11"/>
  <c r="I23" i="11"/>
  <c r="D23" i="11"/>
  <c r="I25" i="8"/>
  <c r="D25" i="8"/>
  <c r="I24" i="8"/>
  <c r="D24" i="8"/>
  <c r="I23" i="8"/>
  <c r="D23" i="8"/>
  <c r="I25" i="7"/>
  <c r="D25" i="7"/>
  <c r="I24" i="7"/>
  <c r="D24" i="7"/>
  <c r="E23" i="7" s="1"/>
  <c r="I23" i="7"/>
  <c r="D23" i="7"/>
  <c r="I31" i="6"/>
  <c r="D31" i="6"/>
  <c r="I30" i="6"/>
  <c r="D30" i="6"/>
  <c r="I29" i="6"/>
  <c r="D29" i="6"/>
  <c r="I25" i="6"/>
  <c r="D25" i="6"/>
  <c r="I24" i="6"/>
  <c r="D24" i="6"/>
  <c r="I23" i="6"/>
  <c r="D23" i="6"/>
  <c r="F23" i="6" s="1"/>
  <c r="I25" i="3"/>
  <c r="D25" i="3"/>
  <c r="I24" i="3"/>
  <c r="D24" i="3"/>
  <c r="I23" i="3"/>
  <c r="D23" i="3"/>
  <c r="I25" i="10"/>
  <c r="D25" i="10"/>
  <c r="I24" i="10"/>
  <c r="K23" i="10" s="1"/>
  <c r="D24" i="10"/>
  <c r="E23" i="10" s="1"/>
  <c r="I23" i="10"/>
  <c r="D23" i="10"/>
  <c r="I25" i="9"/>
  <c r="D25" i="9"/>
  <c r="I24" i="9"/>
  <c r="D24" i="9"/>
  <c r="I23" i="9"/>
  <c r="K23" i="9" s="1"/>
  <c r="F23" i="9"/>
  <c r="D23" i="9"/>
  <c r="E23" i="9" s="1"/>
  <c r="I31" i="5"/>
  <c r="D31" i="5"/>
  <c r="I30" i="5"/>
  <c r="D30" i="5"/>
  <c r="E29" i="5" s="1"/>
  <c r="K29" i="5"/>
  <c r="J29" i="5"/>
  <c r="I29" i="5"/>
  <c r="D29" i="5"/>
  <c r="I25" i="5"/>
  <c r="D25" i="5"/>
  <c r="I24" i="5"/>
  <c r="D24" i="5"/>
  <c r="J23" i="5"/>
  <c r="I23" i="5"/>
  <c r="K23" i="5" s="1"/>
  <c r="D23" i="5"/>
  <c r="F23" i="5" s="1"/>
  <c r="I31" i="4"/>
  <c r="J29" i="4" s="1"/>
  <c r="D31" i="4"/>
  <c r="I30" i="4"/>
  <c r="D30" i="4"/>
  <c r="K29" i="4"/>
  <c r="I29" i="4"/>
  <c r="E29" i="4"/>
  <c r="D29" i="4"/>
  <c r="F29" i="4" s="1"/>
  <c r="I25" i="4"/>
  <c r="D25" i="4"/>
  <c r="I24" i="4"/>
  <c r="D24" i="4"/>
  <c r="I23" i="4"/>
  <c r="K23" i="4" s="1"/>
  <c r="F23" i="4"/>
  <c r="D23" i="4"/>
  <c r="E23" i="4" s="1"/>
  <c r="I31" i="2"/>
  <c r="D31" i="2"/>
  <c r="I30" i="2"/>
  <c r="D30" i="2"/>
  <c r="E29" i="2" s="1"/>
  <c r="K29" i="2"/>
  <c r="J29" i="2"/>
  <c r="I29" i="2"/>
  <c r="F29" i="2"/>
  <c r="D29" i="2"/>
  <c r="I25" i="2"/>
  <c r="D25" i="2"/>
  <c r="I24" i="2"/>
  <c r="D24" i="2"/>
  <c r="J23" i="2"/>
  <c r="I23" i="2"/>
  <c r="K23" i="2" s="1"/>
  <c r="D23" i="2"/>
  <c r="F23" i="2" s="1"/>
  <c r="I25" i="1"/>
  <c r="D25" i="1"/>
  <c r="I24" i="1"/>
  <c r="D24" i="1"/>
  <c r="E23" i="1" s="1"/>
  <c r="K23" i="1"/>
  <c r="J23" i="1"/>
  <c r="I23" i="1"/>
  <c r="D23" i="1"/>
  <c r="J18" i="12"/>
  <c r="K17" i="12"/>
  <c r="L16" i="12"/>
  <c r="K14" i="12"/>
  <c r="J14" i="12"/>
  <c r="L13" i="12"/>
  <c r="K13" i="12"/>
  <c r="J13" i="12"/>
  <c r="N13" i="12" s="1"/>
  <c r="L12" i="12"/>
  <c r="M12" i="12" s="1"/>
  <c r="K12" i="12"/>
  <c r="J12" i="12"/>
  <c r="N12" i="12" s="1"/>
  <c r="M11" i="12"/>
  <c r="L11" i="12"/>
  <c r="K11" i="12"/>
  <c r="J11" i="12"/>
  <c r="N11" i="12" s="1"/>
  <c r="L10" i="12"/>
  <c r="K10" i="12"/>
  <c r="J10" i="12"/>
  <c r="M10" i="12" s="1"/>
  <c r="L9" i="12"/>
  <c r="K9" i="12"/>
  <c r="J9" i="12"/>
  <c r="N9" i="12" s="1"/>
  <c r="L8" i="12"/>
  <c r="M8" i="12" s="1"/>
  <c r="K8" i="12"/>
  <c r="J8" i="12"/>
  <c r="N8" i="12" s="1"/>
  <c r="M7" i="12"/>
  <c r="L7" i="12"/>
  <c r="K7" i="12"/>
  <c r="J7" i="12"/>
  <c r="N7" i="12" s="1"/>
  <c r="L6" i="12"/>
  <c r="K6" i="12"/>
  <c r="J6" i="12"/>
  <c r="M6" i="12" s="1"/>
  <c r="L5" i="12"/>
  <c r="K5" i="12"/>
  <c r="J5" i="12"/>
  <c r="N5" i="12" s="1"/>
  <c r="L4" i="12"/>
  <c r="M4" i="12" s="1"/>
  <c r="K4" i="12"/>
  <c r="J4" i="12"/>
  <c r="N4" i="12" s="1"/>
  <c r="M3" i="12"/>
  <c r="L3" i="12"/>
  <c r="L15" i="12" s="1"/>
  <c r="K3" i="12"/>
  <c r="K16" i="12" s="1"/>
  <c r="J3" i="12"/>
  <c r="J17" i="12" s="1"/>
  <c r="L2" i="12"/>
  <c r="K2" i="12"/>
  <c r="J2" i="12"/>
  <c r="M2" i="12" s="1"/>
  <c r="K18" i="11"/>
  <c r="L17" i="11"/>
  <c r="K14" i="11"/>
  <c r="L13" i="11"/>
  <c r="M13" i="11" s="1"/>
  <c r="K13" i="11"/>
  <c r="J13" i="11"/>
  <c r="N13" i="11" s="1"/>
  <c r="M12" i="11"/>
  <c r="L12" i="11"/>
  <c r="K12" i="11"/>
  <c r="J12" i="11"/>
  <c r="N12" i="11" s="1"/>
  <c r="L11" i="11"/>
  <c r="K11" i="11"/>
  <c r="J11" i="11"/>
  <c r="M11" i="11" s="1"/>
  <c r="L10" i="11"/>
  <c r="K10" i="11"/>
  <c r="J10" i="11"/>
  <c r="N10" i="11" s="1"/>
  <c r="L9" i="11"/>
  <c r="M9" i="11" s="1"/>
  <c r="K9" i="11"/>
  <c r="J9" i="11"/>
  <c r="N9" i="11" s="1"/>
  <c r="M8" i="11"/>
  <c r="L8" i="11"/>
  <c r="K8" i="11"/>
  <c r="J8" i="11"/>
  <c r="N8" i="11" s="1"/>
  <c r="L7" i="11"/>
  <c r="K7" i="11"/>
  <c r="J7" i="11"/>
  <c r="M7" i="11" s="1"/>
  <c r="L6" i="11"/>
  <c r="K6" i="11"/>
  <c r="J6" i="11"/>
  <c r="N6" i="11" s="1"/>
  <c r="L5" i="11"/>
  <c r="M5" i="11" s="1"/>
  <c r="K5" i="11"/>
  <c r="J5" i="11"/>
  <c r="N5" i="11" s="1"/>
  <c r="M4" i="11"/>
  <c r="L4" i="11"/>
  <c r="K4" i="11"/>
  <c r="J4" i="11"/>
  <c r="N4" i="11" s="1"/>
  <c r="L3" i="11"/>
  <c r="L16" i="11" s="1"/>
  <c r="K3" i="11"/>
  <c r="K17" i="11" s="1"/>
  <c r="J3" i="11"/>
  <c r="J18" i="11" s="1"/>
  <c r="L2" i="11"/>
  <c r="K2" i="11"/>
  <c r="J2" i="11"/>
  <c r="N2" i="11" s="1"/>
  <c r="L13" i="10"/>
  <c r="K13" i="10"/>
  <c r="J13" i="10"/>
  <c r="L12" i="10"/>
  <c r="K12" i="10"/>
  <c r="J12" i="10"/>
  <c r="N12" i="10" s="1"/>
  <c r="L11" i="10"/>
  <c r="K11" i="10"/>
  <c r="J11" i="10"/>
  <c r="N11" i="10" s="1"/>
  <c r="L10" i="10"/>
  <c r="K10" i="10"/>
  <c r="J10" i="10"/>
  <c r="M10" i="10" s="1"/>
  <c r="L9" i="10"/>
  <c r="K9" i="10"/>
  <c r="J9" i="10"/>
  <c r="L8" i="10"/>
  <c r="K8" i="10"/>
  <c r="J8" i="10"/>
  <c r="L7" i="10"/>
  <c r="K7" i="10"/>
  <c r="K17" i="10" s="1"/>
  <c r="J7" i="10"/>
  <c r="M7" i="10" s="1"/>
  <c r="L6" i="10"/>
  <c r="K6" i="10"/>
  <c r="J6" i="10"/>
  <c r="M6" i="10" s="1"/>
  <c r="L5" i="10"/>
  <c r="K5" i="10"/>
  <c r="J5" i="10"/>
  <c r="N5" i="10" s="1"/>
  <c r="L4" i="10"/>
  <c r="M4" i="10" s="1"/>
  <c r="K4" i="10"/>
  <c r="J4" i="10"/>
  <c r="L3" i="10"/>
  <c r="L15" i="10" s="1"/>
  <c r="K3" i="10"/>
  <c r="J3" i="10"/>
  <c r="J17" i="10" s="1"/>
  <c r="L2" i="10"/>
  <c r="K2" i="10"/>
  <c r="J2" i="10"/>
  <c r="L13" i="9"/>
  <c r="K13" i="9"/>
  <c r="J13" i="9"/>
  <c r="N13" i="9" s="1"/>
  <c r="L12" i="9"/>
  <c r="K12" i="9"/>
  <c r="M12" i="9" s="1"/>
  <c r="J12" i="9"/>
  <c r="N12" i="9" s="1"/>
  <c r="L11" i="9"/>
  <c r="K11" i="9"/>
  <c r="J11" i="9"/>
  <c r="L10" i="9"/>
  <c r="K10" i="9"/>
  <c r="J10" i="9"/>
  <c r="L9" i="9"/>
  <c r="K9" i="9"/>
  <c r="J9" i="9"/>
  <c r="N9" i="9" s="1"/>
  <c r="L8" i="9"/>
  <c r="K8" i="9"/>
  <c r="J8" i="9"/>
  <c r="L7" i="9"/>
  <c r="K7" i="9"/>
  <c r="J7" i="9"/>
  <c r="L6" i="9"/>
  <c r="K6" i="9"/>
  <c r="J6" i="9"/>
  <c r="M6" i="9" s="1"/>
  <c r="L5" i="9"/>
  <c r="K5" i="9"/>
  <c r="J5" i="9"/>
  <c r="L4" i="9"/>
  <c r="K4" i="9"/>
  <c r="J4" i="9"/>
  <c r="N4" i="9" s="1"/>
  <c r="L3" i="9"/>
  <c r="K3" i="9"/>
  <c r="K17" i="9" s="1"/>
  <c r="J3" i="9"/>
  <c r="J18" i="9" s="1"/>
  <c r="M2" i="9"/>
  <c r="L2" i="9"/>
  <c r="K2" i="9"/>
  <c r="J2" i="9"/>
  <c r="K18" i="8"/>
  <c r="L17" i="8"/>
  <c r="K14" i="8"/>
  <c r="L13" i="8"/>
  <c r="M13" i="8" s="1"/>
  <c r="K13" i="8"/>
  <c r="J13" i="8"/>
  <c r="N13" i="8" s="1"/>
  <c r="M12" i="8"/>
  <c r="L12" i="8"/>
  <c r="K12" i="8"/>
  <c r="J12" i="8"/>
  <c r="N12" i="8" s="1"/>
  <c r="L11" i="8"/>
  <c r="K11" i="8"/>
  <c r="J11" i="8"/>
  <c r="M11" i="8" s="1"/>
  <c r="L10" i="8"/>
  <c r="K10" i="8"/>
  <c r="J10" i="8"/>
  <c r="N10" i="8" s="1"/>
  <c r="L9" i="8"/>
  <c r="M9" i="8" s="1"/>
  <c r="K9" i="8"/>
  <c r="J9" i="8"/>
  <c r="N9" i="8" s="1"/>
  <c r="M8" i="8"/>
  <c r="L8" i="8"/>
  <c r="K8" i="8"/>
  <c r="J8" i="8"/>
  <c r="N8" i="8" s="1"/>
  <c r="L7" i="8"/>
  <c r="K7" i="8"/>
  <c r="J7" i="8"/>
  <c r="M7" i="8" s="1"/>
  <c r="L6" i="8"/>
  <c r="K6" i="8"/>
  <c r="J6" i="8"/>
  <c r="N6" i="8" s="1"/>
  <c r="L5" i="8"/>
  <c r="M5" i="8" s="1"/>
  <c r="K5" i="8"/>
  <c r="J5" i="8"/>
  <c r="N5" i="8" s="1"/>
  <c r="M4" i="8"/>
  <c r="L4" i="8"/>
  <c r="K4" i="8"/>
  <c r="J4" i="8"/>
  <c r="N4" i="8" s="1"/>
  <c r="L3" i="8"/>
  <c r="L16" i="8" s="1"/>
  <c r="K3" i="8"/>
  <c r="K17" i="8" s="1"/>
  <c r="J3" i="8"/>
  <c r="J18" i="8" s="1"/>
  <c r="L2" i="8"/>
  <c r="K2" i="8"/>
  <c r="J2" i="8"/>
  <c r="N2" i="8" s="1"/>
  <c r="J17" i="7"/>
  <c r="K16" i="7"/>
  <c r="L13" i="7"/>
  <c r="K13" i="7"/>
  <c r="J13" i="7"/>
  <c r="M13" i="7" s="1"/>
  <c r="L12" i="7"/>
  <c r="K12" i="7"/>
  <c r="M12" i="7" s="1"/>
  <c r="J12" i="7"/>
  <c r="N12" i="7" s="1"/>
  <c r="L11" i="7"/>
  <c r="K11" i="7"/>
  <c r="J11" i="7"/>
  <c r="M11" i="7" s="1"/>
  <c r="M10" i="7"/>
  <c r="L10" i="7"/>
  <c r="K10" i="7"/>
  <c r="J10" i="7"/>
  <c r="N10" i="7" s="1"/>
  <c r="L9" i="7"/>
  <c r="K9" i="7"/>
  <c r="J9" i="7"/>
  <c r="M9" i="7" s="1"/>
  <c r="L8" i="7"/>
  <c r="K8" i="7"/>
  <c r="M8" i="7" s="1"/>
  <c r="J8" i="7"/>
  <c r="N8" i="7" s="1"/>
  <c r="L7" i="7"/>
  <c r="K7" i="7"/>
  <c r="J7" i="7"/>
  <c r="M7" i="7" s="1"/>
  <c r="M6" i="7"/>
  <c r="L6" i="7"/>
  <c r="K6" i="7"/>
  <c r="J6" i="7"/>
  <c r="N6" i="7" s="1"/>
  <c r="N5" i="7"/>
  <c r="L5" i="7"/>
  <c r="K5" i="7"/>
  <c r="J5" i="7"/>
  <c r="M5" i="7" s="1"/>
  <c r="L4" i="7"/>
  <c r="K4" i="7"/>
  <c r="M4" i="7" s="1"/>
  <c r="J4" i="7"/>
  <c r="N4" i="7" s="1"/>
  <c r="L3" i="7"/>
  <c r="L16" i="7" s="1"/>
  <c r="K3" i="7"/>
  <c r="K17" i="7" s="1"/>
  <c r="J3" i="7"/>
  <c r="J18" i="7" s="1"/>
  <c r="M2" i="7"/>
  <c r="L2" i="7"/>
  <c r="K2" i="7"/>
  <c r="J2" i="7"/>
  <c r="N2" i="7" s="1"/>
  <c r="L18" i="6"/>
  <c r="K18" i="6"/>
  <c r="L17" i="6"/>
  <c r="L14" i="6"/>
  <c r="K14" i="6"/>
  <c r="L13" i="6"/>
  <c r="M13" i="6" s="1"/>
  <c r="K13" i="6"/>
  <c r="J13" i="6"/>
  <c r="N13" i="6" s="1"/>
  <c r="M12" i="6"/>
  <c r="L12" i="6"/>
  <c r="K12" i="6"/>
  <c r="J12" i="6"/>
  <c r="N12" i="6" s="1"/>
  <c r="L11" i="6"/>
  <c r="K11" i="6"/>
  <c r="J11" i="6"/>
  <c r="M11" i="6" s="1"/>
  <c r="L10" i="6"/>
  <c r="K10" i="6"/>
  <c r="J10" i="6"/>
  <c r="N10" i="6" s="1"/>
  <c r="L9" i="6"/>
  <c r="M9" i="6" s="1"/>
  <c r="K9" i="6"/>
  <c r="J9" i="6"/>
  <c r="N9" i="6" s="1"/>
  <c r="M8" i="6"/>
  <c r="L8" i="6"/>
  <c r="K8" i="6"/>
  <c r="J8" i="6"/>
  <c r="N8" i="6" s="1"/>
  <c r="L7" i="6"/>
  <c r="K7" i="6"/>
  <c r="J7" i="6"/>
  <c r="M7" i="6" s="1"/>
  <c r="L6" i="6"/>
  <c r="K6" i="6"/>
  <c r="J6" i="6"/>
  <c r="N6" i="6" s="1"/>
  <c r="L5" i="6"/>
  <c r="M5" i="6" s="1"/>
  <c r="K5" i="6"/>
  <c r="J5" i="6"/>
  <c r="N5" i="6" s="1"/>
  <c r="M4" i="6"/>
  <c r="L4" i="6"/>
  <c r="K4" i="6"/>
  <c r="J4" i="6"/>
  <c r="N4" i="6" s="1"/>
  <c r="L3" i="6"/>
  <c r="L16" i="6" s="1"/>
  <c r="K3" i="6"/>
  <c r="K17" i="6" s="1"/>
  <c r="J3" i="6"/>
  <c r="J18" i="6" s="1"/>
  <c r="L2" i="6"/>
  <c r="K2" i="6"/>
  <c r="J2" i="6"/>
  <c r="N2" i="6" s="1"/>
  <c r="L18" i="5"/>
  <c r="K18" i="5"/>
  <c r="L17" i="5"/>
  <c r="L14" i="5"/>
  <c r="K14" i="5"/>
  <c r="L13" i="5"/>
  <c r="M13" i="5" s="1"/>
  <c r="K13" i="5"/>
  <c r="J13" i="5"/>
  <c r="N13" i="5" s="1"/>
  <c r="M12" i="5"/>
  <c r="L12" i="5"/>
  <c r="K12" i="5"/>
  <c r="J12" i="5"/>
  <c r="N12" i="5" s="1"/>
  <c r="L11" i="5"/>
  <c r="K11" i="5"/>
  <c r="J11" i="5"/>
  <c r="M11" i="5" s="1"/>
  <c r="L10" i="5"/>
  <c r="K10" i="5"/>
  <c r="M10" i="5" s="1"/>
  <c r="J10" i="5"/>
  <c r="N10" i="5" s="1"/>
  <c r="L9" i="5"/>
  <c r="M9" i="5" s="1"/>
  <c r="K9" i="5"/>
  <c r="J9" i="5"/>
  <c r="N9" i="5" s="1"/>
  <c r="M8" i="5"/>
  <c r="L8" i="5"/>
  <c r="K8" i="5"/>
  <c r="J8" i="5"/>
  <c r="N8" i="5" s="1"/>
  <c r="L7" i="5"/>
  <c r="K7" i="5"/>
  <c r="J7" i="5"/>
  <c r="M7" i="5" s="1"/>
  <c r="L6" i="5"/>
  <c r="K6" i="5"/>
  <c r="M6" i="5" s="1"/>
  <c r="J6" i="5"/>
  <c r="N6" i="5" s="1"/>
  <c r="L5" i="5"/>
  <c r="M5" i="5" s="1"/>
  <c r="K5" i="5"/>
  <c r="J5" i="5"/>
  <c r="N5" i="5" s="1"/>
  <c r="M4" i="5"/>
  <c r="L4" i="5"/>
  <c r="K4" i="5"/>
  <c r="J4" i="5"/>
  <c r="N4" i="5" s="1"/>
  <c r="L3" i="5"/>
  <c r="L16" i="5" s="1"/>
  <c r="K3" i="5"/>
  <c r="K17" i="5" s="1"/>
  <c r="J3" i="5"/>
  <c r="J18" i="5" s="1"/>
  <c r="L2" i="5"/>
  <c r="K2" i="5"/>
  <c r="M2" i="5" s="1"/>
  <c r="J2" i="5"/>
  <c r="N2" i="5" s="1"/>
  <c r="L18" i="4"/>
  <c r="L17" i="4"/>
  <c r="L14" i="4"/>
  <c r="L13" i="4"/>
  <c r="M13" i="4" s="1"/>
  <c r="K13" i="4"/>
  <c r="J13" i="4"/>
  <c r="N13" i="4" s="1"/>
  <c r="M12" i="4"/>
  <c r="L12" i="4"/>
  <c r="K12" i="4"/>
  <c r="J12" i="4"/>
  <c r="N12" i="4" s="1"/>
  <c r="N11" i="4"/>
  <c r="L11" i="4"/>
  <c r="K11" i="4"/>
  <c r="J11" i="4"/>
  <c r="M11" i="4" s="1"/>
  <c r="L10" i="4"/>
  <c r="K10" i="4"/>
  <c r="J10" i="4"/>
  <c r="N10" i="4" s="1"/>
  <c r="L9" i="4"/>
  <c r="M9" i="4" s="1"/>
  <c r="K9" i="4"/>
  <c r="J9" i="4"/>
  <c r="N9" i="4" s="1"/>
  <c r="M8" i="4"/>
  <c r="L8" i="4"/>
  <c r="K8" i="4"/>
  <c r="J8" i="4"/>
  <c r="N8" i="4" s="1"/>
  <c r="L7" i="4"/>
  <c r="K7" i="4"/>
  <c r="J7" i="4"/>
  <c r="M7" i="4" s="1"/>
  <c r="L6" i="4"/>
  <c r="K6" i="4"/>
  <c r="J6" i="4"/>
  <c r="N6" i="4" s="1"/>
  <c r="L5" i="4"/>
  <c r="M5" i="4" s="1"/>
  <c r="K5" i="4"/>
  <c r="J5" i="4"/>
  <c r="N5" i="4" s="1"/>
  <c r="M4" i="4"/>
  <c r="L4" i="4"/>
  <c r="K4" i="4"/>
  <c r="J4" i="4"/>
  <c r="N4" i="4" s="1"/>
  <c r="L3" i="4"/>
  <c r="L16" i="4" s="1"/>
  <c r="K3" i="4"/>
  <c r="K17" i="4" s="1"/>
  <c r="J3" i="4"/>
  <c r="J18" i="4" s="1"/>
  <c r="L2" i="4"/>
  <c r="K2" i="4"/>
  <c r="J2" i="4"/>
  <c r="N2" i="4" s="1"/>
  <c r="L13" i="3"/>
  <c r="K13" i="3"/>
  <c r="M13" i="3" s="1"/>
  <c r="J13" i="3"/>
  <c r="L12" i="3"/>
  <c r="K12" i="3"/>
  <c r="J12" i="3"/>
  <c r="N12" i="3" s="1"/>
  <c r="L11" i="3"/>
  <c r="K11" i="3"/>
  <c r="J11" i="3"/>
  <c r="N11" i="3" s="1"/>
  <c r="L10" i="3"/>
  <c r="K10" i="3"/>
  <c r="J10" i="3"/>
  <c r="L9" i="3"/>
  <c r="K9" i="3"/>
  <c r="M9" i="3" s="1"/>
  <c r="J9" i="3"/>
  <c r="L8" i="3"/>
  <c r="K8" i="3"/>
  <c r="J8" i="3"/>
  <c r="N8" i="3" s="1"/>
  <c r="L7" i="3"/>
  <c r="K7" i="3"/>
  <c r="J7" i="3"/>
  <c r="N7" i="3" s="1"/>
  <c r="L6" i="3"/>
  <c r="L16" i="3" s="1"/>
  <c r="K6" i="3"/>
  <c r="J6" i="3"/>
  <c r="L5" i="3"/>
  <c r="M5" i="3" s="1"/>
  <c r="K5" i="3"/>
  <c r="J5" i="3"/>
  <c r="L4" i="3"/>
  <c r="L14" i="3" s="1"/>
  <c r="K4" i="3"/>
  <c r="J4" i="3"/>
  <c r="L3" i="3"/>
  <c r="K3" i="3"/>
  <c r="K16" i="3" s="1"/>
  <c r="J3" i="3"/>
  <c r="J17" i="3" s="1"/>
  <c r="L2" i="3"/>
  <c r="K2" i="3"/>
  <c r="J2" i="3"/>
  <c r="M2" i="3" s="1"/>
  <c r="K3" i="2"/>
  <c r="K4" i="2"/>
  <c r="K14" i="2" s="1"/>
  <c r="K5" i="2"/>
  <c r="K6" i="2"/>
  <c r="K7" i="2"/>
  <c r="K8" i="2"/>
  <c r="K18" i="2" s="1"/>
  <c r="K9" i="2"/>
  <c r="K10" i="2"/>
  <c r="K11" i="2"/>
  <c r="K12" i="2"/>
  <c r="M12" i="2" s="1"/>
  <c r="K13" i="2"/>
  <c r="J3" i="2"/>
  <c r="J4" i="2"/>
  <c r="J5" i="2"/>
  <c r="J6" i="2"/>
  <c r="N6" i="2" s="1"/>
  <c r="J7" i="2"/>
  <c r="J8" i="2"/>
  <c r="J9" i="2"/>
  <c r="J10" i="2"/>
  <c r="J11" i="2"/>
  <c r="J12" i="2"/>
  <c r="J13" i="2"/>
  <c r="N13" i="2" s="1"/>
  <c r="L17" i="2"/>
  <c r="L13" i="2"/>
  <c r="L12" i="2"/>
  <c r="N11" i="2"/>
  <c r="L11" i="2"/>
  <c r="M11" i="2"/>
  <c r="L10" i="2"/>
  <c r="N10" i="2"/>
  <c r="L9" i="2"/>
  <c r="N9" i="2"/>
  <c r="L8" i="2"/>
  <c r="N8" i="2"/>
  <c r="L7" i="2"/>
  <c r="M7" i="2"/>
  <c r="L6" i="2"/>
  <c r="L5" i="2"/>
  <c r="N5" i="2"/>
  <c r="L4" i="2"/>
  <c r="L3" i="2"/>
  <c r="L16" i="2" s="1"/>
  <c r="K17" i="2"/>
  <c r="J18" i="2"/>
  <c r="L2" i="2"/>
  <c r="K2" i="2"/>
  <c r="J2" i="2"/>
  <c r="N2" i="2" s="1"/>
  <c r="F18" i="14" l="1"/>
  <c r="E18" i="14"/>
  <c r="J18" i="14"/>
  <c r="K18" i="14"/>
  <c r="E21" i="13"/>
  <c r="K21" i="13"/>
  <c r="F21" i="13"/>
  <c r="J21" i="13"/>
  <c r="L12" i="14"/>
  <c r="L14" i="13"/>
  <c r="K13" i="13"/>
  <c r="L13" i="13"/>
  <c r="K15" i="13"/>
  <c r="K12" i="13"/>
  <c r="L15" i="13"/>
  <c r="L12" i="13"/>
  <c r="J23" i="10"/>
  <c r="E35" i="4"/>
  <c r="K35" i="4"/>
  <c r="F35" i="4"/>
  <c r="J35" i="4"/>
  <c r="E28" i="3"/>
  <c r="K28" i="3"/>
  <c r="F28" i="3"/>
  <c r="J28" i="3"/>
  <c r="K23" i="12"/>
  <c r="J23" i="12"/>
  <c r="F23" i="12"/>
  <c r="E23" i="12"/>
  <c r="K23" i="11"/>
  <c r="F23" i="11"/>
  <c r="J23" i="11"/>
  <c r="E23" i="11"/>
  <c r="K23" i="8"/>
  <c r="J23" i="8"/>
  <c r="E23" i="8"/>
  <c r="F23" i="8"/>
  <c r="F23" i="7"/>
  <c r="J23" i="7"/>
  <c r="K23" i="7"/>
  <c r="K23" i="6"/>
  <c r="J23" i="6"/>
  <c r="K29" i="6"/>
  <c r="J29" i="6"/>
  <c r="F29" i="6"/>
  <c r="E29" i="6"/>
  <c r="E23" i="6"/>
  <c r="K23" i="3"/>
  <c r="E23" i="3"/>
  <c r="J23" i="3"/>
  <c r="F23" i="3"/>
  <c r="L15" i="3"/>
  <c r="N5" i="3"/>
  <c r="M6" i="3"/>
  <c r="M7" i="3"/>
  <c r="M10" i="3"/>
  <c r="M11" i="3"/>
  <c r="N4" i="3"/>
  <c r="N9" i="3"/>
  <c r="N13" i="3"/>
  <c r="F23" i="10"/>
  <c r="J23" i="9"/>
  <c r="E23" i="5"/>
  <c r="F29" i="5"/>
  <c r="J23" i="4"/>
  <c r="E23" i="2"/>
  <c r="F23" i="1"/>
  <c r="M3" i="10"/>
  <c r="M8" i="10"/>
  <c r="J18" i="10"/>
  <c r="N4" i="10"/>
  <c r="N9" i="10"/>
  <c r="M12" i="10"/>
  <c r="J14" i="10"/>
  <c r="M14" i="10" s="1"/>
  <c r="M2" i="10"/>
  <c r="K16" i="10"/>
  <c r="N7" i="10"/>
  <c r="N8" i="10"/>
  <c r="M11" i="10"/>
  <c r="N13" i="10"/>
  <c r="L16" i="10"/>
  <c r="N2" i="9"/>
  <c r="K14" i="9"/>
  <c r="N8" i="9"/>
  <c r="N6" i="9"/>
  <c r="M7" i="9"/>
  <c r="M11" i="9"/>
  <c r="N5" i="9"/>
  <c r="K16" i="9"/>
  <c r="N10" i="9"/>
  <c r="K15" i="9"/>
  <c r="M8" i="9"/>
  <c r="M10" i="9"/>
  <c r="L16" i="9"/>
  <c r="M14" i="12"/>
  <c r="N2" i="12"/>
  <c r="N10" i="12"/>
  <c r="N3" i="12"/>
  <c r="J15" i="12"/>
  <c r="L17" i="12"/>
  <c r="N17" i="12" s="1"/>
  <c r="K18" i="12"/>
  <c r="M18" i="12" s="1"/>
  <c r="N6" i="12"/>
  <c r="M5" i="12"/>
  <c r="M9" i="12"/>
  <c r="M13" i="12"/>
  <c r="L14" i="12"/>
  <c r="N14" i="12" s="1"/>
  <c r="K15" i="12"/>
  <c r="J16" i="12"/>
  <c r="L18" i="12"/>
  <c r="N18" i="11"/>
  <c r="M18" i="11"/>
  <c r="N7" i="11"/>
  <c r="L14" i="11"/>
  <c r="K15" i="11"/>
  <c r="J16" i="11"/>
  <c r="L18" i="11"/>
  <c r="N3" i="11"/>
  <c r="N11" i="11"/>
  <c r="J15" i="11"/>
  <c r="M2" i="11"/>
  <c r="M6" i="11"/>
  <c r="M10" i="11"/>
  <c r="L15" i="11"/>
  <c r="K16" i="11"/>
  <c r="J17" i="11"/>
  <c r="M3" i="11"/>
  <c r="J14" i="11"/>
  <c r="N2" i="10"/>
  <c r="N3" i="10"/>
  <c r="K14" i="10"/>
  <c r="J15" i="10"/>
  <c r="L17" i="10"/>
  <c r="N17" i="10" s="1"/>
  <c r="K18" i="10"/>
  <c r="N6" i="10"/>
  <c r="N10" i="10"/>
  <c r="M5" i="10"/>
  <c r="M9" i="10"/>
  <c r="M13" i="10"/>
  <c r="L14" i="10"/>
  <c r="K15" i="10"/>
  <c r="J16" i="10"/>
  <c r="L18" i="10"/>
  <c r="N3" i="9"/>
  <c r="K18" i="9"/>
  <c r="N18" i="9" s="1"/>
  <c r="M4" i="9"/>
  <c r="N7" i="9"/>
  <c r="N11" i="9"/>
  <c r="J15" i="9"/>
  <c r="L17" i="9"/>
  <c r="M5" i="9"/>
  <c r="M9" i="9"/>
  <c r="M13" i="9"/>
  <c r="L14" i="9"/>
  <c r="J16" i="9"/>
  <c r="L18" i="9"/>
  <c r="L15" i="9"/>
  <c r="J17" i="9"/>
  <c r="M3" i="9"/>
  <c r="J14" i="9"/>
  <c r="N3" i="8"/>
  <c r="L14" i="8"/>
  <c r="K15" i="8"/>
  <c r="J16" i="8"/>
  <c r="L18" i="8"/>
  <c r="N18" i="8" s="1"/>
  <c r="M2" i="8"/>
  <c r="M6" i="8"/>
  <c r="M10" i="8"/>
  <c r="L15" i="8"/>
  <c r="K16" i="8"/>
  <c r="J17" i="8"/>
  <c r="N7" i="8"/>
  <c r="N11" i="8"/>
  <c r="J15" i="8"/>
  <c r="M3" i="8"/>
  <c r="J14" i="8"/>
  <c r="N3" i="7"/>
  <c r="N7" i="7"/>
  <c r="N11" i="7"/>
  <c r="K14" i="7"/>
  <c r="J15" i="7"/>
  <c r="L17" i="7"/>
  <c r="M17" i="7" s="1"/>
  <c r="K18" i="7"/>
  <c r="N18" i="7" s="1"/>
  <c r="N9" i="7"/>
  <c r="N13" i="7"/>
  <c r="L14" i="7"/>
  <c r="K15" i="7"/>
  <c r="J16" i="7"/>
  <c r="L18" i="7"/>
  <c r="M18" i="7" s="1"/>
  <c r="L15" i="7"/>
  <c r="M3" i="7"/>
  <c r="J14" i="7"/>
  <c r="N18" i="6"/>
  <c r="M18" i="6"/>
  <c r="N7" i="6"/>
  <c r="J16" i="6"/>
  <c r="M2" i="6"/>
  <c r="M6" i="6"/>
  <c r="M10" i="6"/>
  <c r="L15" i="6"/>
  <c r="K16" i="6"/>
  <c r="J17" i="6"/>
  <c r="N3" i="6"/>
  <c r="N11" i="6"/>
  <c r="J15" i="6"/>
  <c r="K15" i="6"/>
  <c r="M3" i="6"/>
  <c r="J14" i="6"/>
  <c r="N18" i="5"/>
  <c r="M18" i="5"/>
  <c r="N7" i="5"/>
  <c r="N11" i="5"/>
  <c r="J15" i="5"/>
  <c r="K15" i="5"/>
  <c r="L15" i="5"/>
  <c r="K16" i="5"/>
  <c r="J17" i="5"/>
  <c r="N3" i="5"/>
  <c r="J16" i="5"/>
  <c r="M3" i="5"/>
  <c r="J14" i="5"/>
  <c r="M18" i="4"/>
  <c r="K14" i="4"/>
  <c r="J15" i="4"/>
  <c r="K18" i="4"/>
  <c r="N18" i="4" s="1"/>
  <c r="J16" i="4"/>
  <c r="K15" i="4"/>
  <c r="M2" i="4"/>
  <c r="M6" i="4"/>
  <c r="M10" i="4"/>
  <c r="L15" i="4"/>
  <c r="K16" i="4"/>
  <c r="J17" i="4"/>
  <c r="N3" i="4"/>
  <c r="N7" i="4"/>
  <c r="M3" i="4"/>
  <c r="J14" i="4"/>
  <c r="N2" i="3"/>
  <c r="M3" i="3"/>
  <c r="N6" i="3"/>
  <c r="N10" i="3"/>
  <c r="J14" i="3"/>
  <c r="K17" i="3"/>
  <c r="N17" i="3" s="1"/>
  <c r="J18" i="3"/>
  <c r="N3" i="3"/>
  <c r="M4" i="3"/>
  <c r="M8" i="3"/>
  <c r="M12" i="3"/>
  <c r="K14" i="3"/>
  <c r="J15" i="3"/>
  <c r="L17" i="3"/>
  <c r="K18" i="3"/>
  <c r="K15" i="3"/>
  <c r="L18" i="3"/>
  <c r="J16" i="3"/>
  <c r="M8" i="2"/>
  <c r="N4" i="2"/>
  <c r="N12" i="2"/>
  <c r="M4" i="2"/>
  <c r="N7" i="2"/>
  <c r="J15" i="2"/>
  <c r="M5" i="2"/>
  <c r="M9" i="2"/>
  <c r="M13" i="2"/>
  <c r="L14" i="2"/>
  <c r="K15" i="2"/>
  <c r="J16" i="2"/>
  <c r="L18" i="2"/>
  <c r="N18" i="2" s="1"/>
  <c r="N3" i="2"/>
  <c r="M2" i="2"/>
  <c r="M6" i="2"/>
  <c r="M10" i="2"/>
  <c r="L15" i="2"/>
  <c r="K16" i="2"/>
  <c r="J17" i="2"/>
  <c r="M3" i="2"/>
  <c r="J14" i="2"/>
  <c r="M17" i="3" l="1"/>
  <c r="N18" i="10"/>
  <c r="N14" i="10"/>
  <c r="M18" i="9"/>
  <c r="N18" i="12"/>
  <c r="M17" i="12"/>
  <c r="N16" i="12"/>
  <c r="M16" i="12"/>
  <c r="M15" i="12"/>
  <c r="N15" i="12"/>
  <c r="M15" i="11"/>
  <c r="N15" i="11"/>
  <c r="N17" i="11"/>
  <c r="M17" i="11"/>
  <c r="N14" i="11"/>
  <c r="M14" i="11"/>
  <c r="N16" i="11"/>
  <c r="M16" i="11"/>
  <c r="N16" i="10"/>
  <c r="M16" i="10"/>
  <c r="M18" i="10"/>
  <c r="M15" i="10"/>
  <c r="N15" i="10"/>
  <c r="M17" i="10"/>
  <c r="N14" i="9"/>
  <c r="M14" i="9"/>
  <c r="M15" i="9"/>
  <c r="N15" i="9"/>
  <c r="N16" i="9"/>
  <c r="M16" i="9"/>
  <c r="N17" i="9"/>
  <c r="M17" i="9"/>
  <c r="N14" i="8"/>
  <c r="M14" i="8"/>
  <c r="N16" i="8"/>
  <c r="M16" i="8"/>
  <c r="M15" i="8"/>
  <c r="N15" i="8"/>
  <c r="M18" i="8"/>
  <c r="N17" i="8"/>
  <c r="M17" i="8"/>
  <c r="N14" i="7"/>
  <c r="M14" i="7"/>
  <c r="N16" i="7"/>
  <c r="M16" i="7"/>
  <c r="N17" i="7"/>
  <c r="M15" i="7"/>
  <c r="N15" i="7"/>
  <c r="N14" i="6"/>
  <c r="M14" i="6"/>
  <c r="M16" i="6"/>
  <c r="N16" i="6"/>
  <c r="N17" i="6"/>
  <c r="M17" i="6"/>
  <c r="M15" i="6"/>
  <c r="N15" i="6"/>
  <c r="N16" i="5"/>
  <c r="M16" i="5"/>
  <c r="N14" i="5"/>
  <c r="M14" i="5"/>
  <c r="N17" i="5"/>
  <c r="M17" i="5"/>
  <c r="M15" i="5"/>
  <c r="N15" i="5"/>
  <c r="M15" i="4"/>
  <c r="N15" i="4"/>
  <c r="N16" i="4"/>
  <c r="M16" i="4"/>
  <c r="N14" i="4"/>
  <c r="M14" i="4"/>
  <c r="N17" i="4"/>
  <c r="M17" i="4"/>
  <c r="M18" i="3"/>
  <c r="N18" i="3"/>
  <c r="N16" i="3"/>
  <c r="M16" i="3"/>
  <c r="N15" i="3"/>
  <c r="M15" i="3"/>
  <c r="M14" i="3"/>
  <c r="N14" i="3"/>
  <c r="M15" i="2"/>
  <c r="N15" i="2"/>
  <c r="N17" i="2"/>
  <c r="M17" i="2"/>
  <c r="M16" i="2"/>
  <c r="N16" i="2"/>
  <c r="M18" i="2"/>
  <c r="N14" i="2"/>
  <c r="M14" i="2"/>
  <c r="L13" i="1" l="1"/>
  <c r="K13" i="1"/>
  <c r="J13" i="1"/>
  <c r="N13" i="1" s="1"/>
  <c r="L12" i="1"/>
  <c r="M12" i="1" s="1"/>
  <c r="K12" i="1"/>
  <c r="J12" i="1"/>
  <c r="L11" i="1"/>
  <c r="K11" i="1"/>
  <c r="J11" i="1"/>
  <c r="L10" i="1"/>
  <c r="K10" i="1"/>
  <c r="M10" i="1" s="1"/>
  <c r="J10" i="1"/>
  <c r="L9" i="1"/>
  <c r="K9" i="1"/>
  <c r="J9" i="1"/>
  <c r="N9" i="1" s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L16" i="1" s="1"/>
  <c r="K3" i="1"/>
  <c r="K17" i="1" s="1"/>
  <c r="J3" i="1"/>
  <c r="L2" i="1"/>
  <c r="K2" i="1"/>
  <c r="J2" i="1"/>
  <c r="N12" i="1" l="1"/>
  <c r="M11" i="1"/>
  <c r="J18" i="1"/>
  <c r="M5" i="1"/>
  <c r="M7" i="1"/>
  <c r="M8" i="1"/>
  <c r="M9" i="1"/>
  <c r="N2" i="1"/>
  <c r="M4" i="1"/>
  <c r="N6" i="1"/>
  <c r="N10" i="1"/>
  <c r="M13" i="1"/>
  <c r="M2" i="1"/>
  <c r="L14" i="1"/>
  <c r="L17" i="1"/>
  <c r="N4" i="1"/>
  <c r="N5" i="1"/>
  <c r="M6" i="1"/>
  <c r="K18" i="1"/>
  <c r="N8" i="1"/>
  <c r="K14" i="1"/>
  <c r="L18" i="1"/>
  <c r="M18" i="1" s="1"/>
  <c r="N7" i="1"/>
  <c r="J15" i="1"/>
  <c r="K15" i="1"/>
  <c r="J16" i="1"/>
  <c r="L15" i="1"/>
  <c r="K16" i="1"/>
  <c r="J17" i="1"/>
  <c r="N3" i="1"/>
  <c r="N11" i="1"/>
  <c r="M3" i="1"/>
  <c r="J14" i="1"/>
  <c r="N18" i="1" l="1"/>
  <c r="M15" i="1"/>
  <c r="N15" i="1"/>
  <c r="N16" i="1"/>
  <c r="M16" i="1"/>
  <c r="N14" i="1"/>
  <c r="M14" i="1"/>
  <c r="N17" i="1"/>
  <c r="M17" i="1"/>
</calcChain>
</file>

<file path=xl/sharedStrings.xml><?xml version="1.0" encoding="utf-8"?>
<sst xmlns="http://schemas.openxmlformats.org/spreadsheetml/2006/main" count="1195" uniqueCount="87">
  <si>
    <t>Samples</t>
  </si>
  <si>
    <t>Mixture</t>
  </si>
  <si>
    <t>Type</t>
  </si>
  <si>
    <t>E1</t>
  </si>
  <si>
    <t>E2</t>
  </si>
  <si>
    <t>E3</t>
  </si>
  <si>
    <t>C1</t>
  </si>
  <si>
    <t>C2</t>
  </si>
  <si>
    <t>C3</t>
  </si>
  <si>
    <t>EC1</t>
  </si>
  <si>
    <t>EC2</t>
  </si>
  <si>
    <t>EC3</t>
  </si>
  <si>
    <t>Average</t>
  </si>
  <si>
    <t>Stdev</t>
  </si>
  <si>
    <t>Control</t>
  </si>
  <si>
    <t>AtLEA3-3</t>
  </si>
  <si>
    <t>A+T 100:1</t>
  </si>
  <si>
    <t>Trehalose</t>
  </si>
  <si>
    <t>A+T 10:1</t>
  </si>
  <si>
    <t>A+T 1:1</t>
  </si>
  <si>
    <t>A+T 1:10</t>
  </si>
  <si>
    <t>A+T 1:100</t>
  </si>
  <si>
    <t>Experimental</t>
  </si>
  <si>
    <t>Predicted</t>
  </si>
  <si>
    <t>A+S 100:1</t>
  </si>
  <si>
    <t>Sucrose</t>
  </si>
  <si>
    <t>A+S 10:1</t>
  </si>
  <si>
    <t>A+S 1:1</t>
  </si>
  <si>
    <t>A+S 1:10</t>
  </si>
  <si>
    <t>A+S 1:100</t>
  </si>
  <si>
    <t>AtLEA4-2</t>
  </si>
  <si>
    <t>HeLEA68614</t>
  </si>
  <si>
    <t>H+T 100:1</t>
  </si>
  <si>
    <t>H+T 10:1</t>
  </si>
  <si>
    <t>H+T 1:1</t>
  </si>
  <si>
    <t>H+T 1:10</t>
  </si>
  <si>
    <t>H+T 1:100</t>
  </si>
  <si>
    <t>H+S 100:1</t>
  </si>
  <si>
    <t>H+S 10:1</t>
  </si>
  <si>
    <t>H+S 1:1</t>
  </si>
  <si>
    <t>H+S 1:10</t>
  </si>
  <si>
    <t>H+S 1:100</t>
  </si>
  <si>
    <t>AvLEA1C</t>
  </si>
  <si>
    <t>AavLEA1</t>
  </si>
  <si>
    <t>BSA</t>
  </si>
  <si>
    <t>B+T 100:1</t>
  </si>
  <si>
    <t>B+T 10:1</t>
  </si>
  <si>
    <t>B+T 1:1</t>
  </si>
  <si>
    <t>B+T 1:10</t>
  </si>
  <si>
    <t>B+T 1:100</t>
  </si>
  <si>
    <t>B+S 100:1</t>
  </si>
  <si>
    <t>B+S 10:1</t>
  </si>
  <si>
    <t>B+S 1:1</t>
  </si>
  <si>
    <t>B+S 1:10</t>
  </si>
  <si>
    <t>B+S 1:100</t>
  </si>
  <si>
    <t>1:10 Predicted</t>
  </si>
  <si>
    <t>1:10 Experimental</t>
  </si>
  <si>
    <t>Percent synergy</t>
  </si>
  <si>
    <t>Avergare synergy</t>
  </si>
  <si>
    <t>STD</t>
  </si>
  <si>
    <t>Multiplicative Synergy</t>
  </si>
  <si>
    <t>1:100 Predicted</t>
  </si>
  <si>
    <t>1:100 Experimental</t>
  </si>
  <si>
    <t>1:1 Predicted</t>
  </si>
  <si>
    <t>1:1 Experimental</t>
  </si>
  <si>
    <t>CAHS D</t>
  </si>
  <si>
    <t>Protein</t>
  </si>
  <si>
    <t>S1</t>
  </si>
  <si>
    <t>Sugar</t>
  </si>
  <si>
    <t>S10</t>
  </si>
  <si>
    <t>S100</t>
  </si>
  <si>
    <t>S500</t>
  </si>
  <si>
    <t xml:space="preserve">Experimental </t>
  </si>
  <si>
    <t>Sample</t>
  </si>
  <si>
    <t>Protectant</t>
  </si>
  <si>
    <t>Calculation</t>
  </si>
  <si>
    <t>Protection</t>
  </si>
  <si>
    <t>Protect_add</t>
  </si>
  <si>
    <t>Percent_Synergy</t>
  </si>
  <si>
    <t>Mixed</t>
  </si>
  <si>
    <t>Synergy</t>
  </si>
  <si>
    <t>Additive</t>
  </si>
  <si>
    <t>prot</t>
  </si>
  <si>
    <t>%synergy_tre</t>
  </si>
  <si>
    <t>%synergy_tre_err</t>
  </si>
  <si>
    <t>%synergy_suc</t>
  </si>
  <si>
    <t>%synergy_suc_err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</si>
</sst>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9D52-BD52-694C-AEE0-671D9223FE12}">
  <dimension ref="A1:G22"/>
  <sheetViews>
    <sheetView workbookViewId="0">
      <selection sqref="A1:G22"/>
    </sheetView>
  </sheetViews>
  <sheetFormatPr baseColWidth="10" defaultRowHeight="16" x14ac:dyDescent="0.2"/>
  <sheetData>
    <row r="1" spans="1:7" x14ac:dyDescent="0.2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13</v>
      </c>
    </row>
    <row r="2" spans="1:7" x14ac:dyDescent="0.2">
      <c r="A2" s="5" t="s">
        <v>15</v>
      </c>
      <c r="B2" t="s">
        <v>79</v>
      </c>
      <c r="C2" t="s">
        <v>80</v>
      </c>
      <c r="D2" s="6">
        <v>57.276995309999997</v>
      </c>
      <c r="E2" s="6">
        <v>57.276995309999997</v>
      </c>
      <c r="F2">
        <f>E2-E9</f>
        <v>15.033564309999996</v>
      </c>
      <c r="G2" s="6">
        <v>1.626338786</v>
      </c>
    </row>
    <row r="3" spans="1:7" x14ac:dyDescent="0.2">
      <c r="A3" s="5" t="s">
        <v>30</v>
      </c>
      <c r="B3" t="s">
        <v>79</v>
      </c>
      <c r="C3" t="s">
        <v>80</v>
      </c>
      <c r="D3" s="6">
        <v>44.236124199999999</v>
      </c>
      <c r="E3" s="6">
        <v>44.236124199999999</v>
      </c>
      <c r="F3">
        <f t="shared" ref="F3:F7" si="0">E3-E10</f>
        <v>5.509516099999999</v>
      </c>
      <c r="G3" s="6">
        <v>4.3914702600000002</v>
      </c>
    </row>
    <row r="4" spans="1:7" x14ac:dyDescent="0.2">
      <c r="A4" s="5" t="s">
        <v>42</v>
      </c>
      <c r="B4" t="s">
        <v>79</v>
      </c>
      <c r="C4" t="s">
        <v>80</v>
      </c>
      <c r="D4" s="6">
        <v>55.799669299999998</v>
      </c>
      <c r="E4" s="6">
        <v>55.799669299999998</v>
      </c>
      <c r="F4">
        <f t="shared" si="0"/>
        <v>2.4760892199999986</v>
      </c>
      <c r="G4" s="6">
        <v>3.8988036799999999</v>
      </c>
    </row>
    <row r="5" spans="1:7" x14ac:dyDescent="0.2">
      <c r="A5" s="5" t="s">
        <v>43</v>
      </c>
      <c r="B5" t="s">
        <v>79</v>
      </c>
      <c r="C5" t="s">
        <v>80</v>
      </c>
      <c r="D5" s="6">
        <v>53.273865399999998</v>
      </c>
      <c r="E5" s="6">
        <v>53.273865399999998</v>
      </c>
      <c r="F5">
        <f t="shared" si="0"/>
        <v>21.032088199999997</v>
      </c>
      <c r="G5" s="6">
        <v>5.1040472100000001</v>
      </c>
    </row>
    <row r="6" spans="1:7" x14ac:dyDescent="0.2">
      <c r="A6" s="5" t="s">
        <v>31</v>
      </c>
      <c r="B6" t="s">
        <v>79</v>
      </c>
      <c r="C6" t="s">
        <v>80</v>
      </c>
      <c r="D6" s="6">
        <v>59.3235612</v>
      </c>
      <c r="E6" s="6">
        <v>59.3235612</v>
      </c>
      <c r="F6">
        <f t="shared" si="0"/>
        <v>17.047221360000002</v>
      </c>
      <c r="G6" s="6">
        <v>1.76073385</v>
      </c>
    </row>
    <row r="7" spans="1:7" x14ac:dyDescent="0.2">
      <c r="A7" s="5" t="s">
        <v>65</v>
      </c>
      <c r="B7" t="s">
        <v>79</v>
      </c>
      <c r="C7" t="s">
        <v>80</v>
      </c>
      <c r="D7">
        <v>84.337448316352678</v>
      </c>
      <c r="E7">
        <v>84.337448316352678</v>
      </c>
      <c r="F7">
        <f t="shared" si="0"/>
        <v>42.498206275441845</v>
      </c>
      <c r="G7">
        <v>3.2082935178674705</v>
      </c>
    </row>
    <row r="8" spans="1:7" x14ac:dyDescent="0.2">
      <c r="A8" s="5" t="s">
        <v>44</v>
      </c>
      <c r="B8" t="s">
        <v>79</v>
      </c>
      <c r="C8" t="s">
        <v>80</v>
      </c>
      <c r="D8" s="6">
        <v>49.993924200000002</v>
      </c>
      <c r="E8" s="6">
        <v>49.993924200000002</v>
      </c>
      <c r="F8">
        <f>E8-E15</f>
        <v>5.0645663000000027</v>
      </c>
      <c r="G8" s="6">
        <v>4.61555727</v>
      </c>
    </row>
    <row r="9" spans="1:7" x14ac:dyDescent="0.2">
      <c r="A9" s="5" t="s">
        <v>15</v>
      </c>
      <c r="B9" t="s">
        <v>66</v>
      </c>
      <c r="C9" t="s">
        <v>81</v>
      </c>
      <c r="D9" s="6">
        <v>31.086249760000001</v>
      </c>
      <c r="E9" s="6">
        <f>D9+D16</f>
        <v>42.243431000000001</v>
      </c>
      <c r="G9" s="6">
        <v>3.4520695199999998</v>
      </c>
    </row>
    <row r="10" spans="1:7" x14ac:dyDescent="0.2">
      <c r="A10" s="5" t="s">
        <v>30</v>
      </c>
      <c r="B10" t="s">
        <v>66</v>
      </c>
      <c r="C10" t="s">
        <v>81</v>
      </c>
      <c r="D10" s="6">
        <v>16.472108200000001</v>
      </c>
      <c r="E10" s="6">
        <f t="shared" ref="E10:E15" si="1">D10+D17</f>
        <v>38.7266081</v>
      </c>
      <c r="G10" s="6">
        <v>3.1049194</v>
      </c>
    </row>
    <row r="11" spans="1:7" x14ac:dyDescent="0.2">
      <c r="A11" s="5" t="s">
        <v>42</v>
      </c>
      <c r="B11" t="s">
        <v>66</v>
      </c>
      <c r="C11" t="s">
        <v>81</v>
      </c>
      <c r="D11" s="6">
        <v>45.958083000000002</v>
      </c>
      <c r="E11" s="6">
        <f t="shared" si="1"/>
        <v>53.323580079999999</v>
      </c>
      <c r="G11" s="6">
        <v>2.19889768</v>
      </c>
    </row>
    <row r="12" spans="1:7" x14ac:dyDescent="0.2">
      <c r="A12" s="5" t="s">
        <v>43</v>
      </c>
      <c r="B12" t="s">
        <v>66</v>
      </c>
      <c r="C12" t="s">
        <v>81</v>
      </c>
      <c r="D12" s="6">
        <v>19.758543400000001</v>
      </c>
      <c r="E12" s="6">
        <f t="shared" si="1"/>
        <v>32.241777200000001</v>
      </c>
      <c r="G12" s="6">
        <v>2.0373610100000001</v>
      </c>
    </row>
    <row r="13" spans="1:7" x14ac:dyDescent="0.2">
      <c r="A13" s="5" t="s">
        <v>31</v>
      </c>
      <c r="B13" t="s">
        <v>66</v>
      </c>
      <c r="C13" t="s">
        <v>81</v>
      </c>
      <c r="D13" s="6">
        <v>32.5029781</v>
      </c>
      <c r="E13" s="6">
        <f t="shared" si="1"/>
        <v>42.276339839999999</v>
      </c>
      <c r="G13" s="6">
        <v>1.9622829399999999</v>
      </c>
    </row>
    <row r="14" spans="1:7" x14ac:dyDescent="0.2">
      <c r="A14" s="5" t="s">
        <v>65</v>
      </c>
      <c r="B14" t="s">
        <v>66</v>
      </c>
      <c r="C14" t="s">
        <v>81</v>
      </c>
      <c r="D14" s="6">
        <v>41.096220097405329</v>
      </c>
      <c r="E14" s="6">
        <f t="shared" si="1"/>
        <v>41.839242040910833</v>
      </c>
      <c r="G14" s="6">
        <v>3.0181852591935328</v>
      </c>
    </row>
    <row r="15" spans="1:7" x14ac:dyDescent="0.2">
      <c r="A15" s="5" t="s">
        <v>44</v>
      </c>
      <c r="B15" t="s">
        <v>66</v>
      </c>
      <c r="C15" t="s">
        <v>81</v>
      </c>
      <c r="D15" s="6">
        <v>29.222766199999999</v>
      </c>
      <c r="E15" s="6">
        <f t="shared" si="1"/>
        <v>44.929357899999999</v>
      </c>
      <c r="G15" s="6">
        <v>5.9477049500000003</v>
      </c>
    </row>
    <row r="16" spans="1:7" x14ac:dyDescent="0.2">
      <c r="A16" s="5" t="s">
        <v>15</v>
      </c>
      <c r="B16" t="s">
        <v>68</v>
      </c>
      <c r="C16" t="s">
        <v>81</v>
      </c>
      <c r="D16" s="6">
        <v>11.15718124</v>
      </c>
      <c r="E16" s="6">
        <v>31.086249760000001</v>
      </c>
      <c r="G16" s="6"/>
    </row>
    <row r="17" spans="1:7" x14ac:dyDescent="0.2">
      <c r="A17" s="5" t="s">
        <v>30</v>
      </c>
      <c r="B17" t="s">
        <v>68</v>
      </c>
      <c r="C17" t="s">
        <v>81</v>
      </c>
      <c r="D17" s="6">
        <v>22.254499899999999</v>
      </c>
      <c r="E17" s="6">
        <v>16.472108200000001</v>
      </c>
      <c r="G17" s="6"/>
    </row>
    <row r="18" spans="1:7" x14ac:dyDescent="0.2">
      <c r="A18" s="5" t="s">
        <v>42</v>
      </c>
      <c r="B18" t="s">
        <v>68</v>
      </c>
      <c r="C18" t="s">
        <v>81</v>
      </c>
      <c r="D18" s="6">
        <v>7.3654970799999999</v>
      </c>
      <c r="E18" s="6">
        <v>45.958083000000002</v>
      </c>
      <c r="G18" s="6"/>
    </row>
    <row r="19" spans="1:7" x14ac:dyDescent="0.2">
      <c r="A19" s="5" t="s">
        <v>43</v>
      </c>
      <c r="B19" t="s">
        <v>68</v>
      </c>
      <c r="C19" t="s">
        <v>81</v>
      </c>
      <c r="D19" s="6">
        <v>12.483233800000001</v>
      </c>
      <c r="E19" s="6">
        <v>19.758543400000001</v>
      </c>
      <c r="G19" s="6"/>
    </row>
    <row r="20" spans="1:7" x14ac:dyDescent="0.2">
      <c r="A20" s="5" t="s">
        <v>31</v>
      </c>
      <c r="B20" t="s">
        <v>68</v>
      </c>
      <c r="C20" t="s">
        <v>81</v>
      </c>
      <c r="D20" s="6">
        <v>9.7733617400000004</v>
      </c>
      <c r="E20" s="6">
        <v>32.5029781</v>
      </c>
      <c r="G20" s="6"/>
    </row>
    <row r="21" spans="1:7" x14ac:dyDescent="0.2">
      <c r="A21" s="5" t="s">
        <v>65</v>
      </c>
      <c r="B21" t="s">
        <v>68</v>
      </c>
      <c r="C21" t="s">
        <v>81</v>
      </c>
      <c r="D21" s="6">
        <v>0.74302194350550521</v>
      </c>
      <c r="E21" s="6">
        <v>41.096220097405329</v>
      </c>
      <c r="G21" s="6"/>
    </row>
    <row r="22" spans="1:7" x14ac:dyDescent="0.2">
      <c r="A22" s="5" t="s">
        <v>44</v>
      </c>
      <c r="B22" t="s">
        <v>68</v>
      </c>
      <c r="C22" t="s">
        <v>81</v>
      </c>
      <c r="D22" s="6">
        <v>15.706591700000001</v>
      </c>
      <c r="E22" s="6">
        <v>29.222766199999999</v>
      </c>
      <c r="G2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579B-80D4-B240-9DD9-6769E866F93B}">
  <dimension ref="A1:N25"/>
  <sheetViews>
    <sheetView workbookViewId="0">
      <selection activeCell="J23" sqref="J23:K23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-9.0000000000000006E-5</v>
      </c>
      <c r="E2">
        <v>-1E-4</v>
      </c>
      <c r="F2">
        <v>-4.0000000000000003E-5</v>
      </c>
      <c r="G2">
        <v>-8.2000000000000007E-3</v>
      </c>
      <c r="H2">
        <v>-7.9000000000000008E-3</v>
      </c>
      <c r="I2">
        <v>-7.9000000000000008E-3</v>
      </c>
      <c r="J2">
        <f>D2/G2*100</f>
        <v>1.097560975609756</v>
      </c>
      <c r="K2">
        <f>E2/H2*100</f>
        <v>1.2658227848101267</v>
      </c>
      <c r="L2">
        <f>F2/I2*100</f>
        <v>0.50632911392405067</v>
      </c>
      <c r="M2">
        <f>AVERAGE(J2:L2)</f>
        <v>0.95657095811464432</v>
      </c>
      <c r="N2">
        <f>STDEV(J2:L2)</f>
        <v>0.39889384277518719</v>
      </c>
    </row>
    <row r="3" spans="1:14" x14ac:dyDescent="0.2">
      <c r="A3" t="s">
        <v>42</v>
      </c>
      <c r="B3" t="s">
        <v>42</v>
      </c>
      <c r="C3" t="s">
        <v>42</v>
      </c>
      <c r="D3">
        <v>-4.0000000000000001E-3</v>
      </c>
      <c r="E3">
        <v>-3.5000000000000001E-3</v>
      </c>
      <c r="F3">
        <v>-4.0000000000000001E-3</v>
      </c>
      <c r="G3">
        <v>-8.5000000000000006E-3</v>
      </c>
      <c r="H3">
        <v>-7.9000000000000008E-3</v>
      </c>
      <c r="I3">
        <v>-8.6E-3</v>
      </c>
      <c r="J3">
        <f t="shared" ref="J3:L13" si="0">D3/G3*100</f>
        <v>47.058823529411761</v>
      </c>
      <c r="K3">
        <f t="shared" si="0"/>
        <v>44.303797468354425</v>
      </c>
      <c r="L3">
        <f t="shared" si="0"/>
        <v>46.511627906976742</v>
      </c>
      <c r="M3">
        <f t="shared" ref="M3:M18" si="1">AVERAGE(J3:L3)</f>
        <v>45.958082968247645</v>
      </c>
      <c r="N3">
        <f t="shared" ref="N3:N18" si="2">STDEV(J3:L3)</f>
        <v>1.4585441881104346</v>
      </c>
    </row>
    <row r="4" spans="1:14" x14ac:dyDescent="0.2">
      <c r="A4" t="s">
        <v>16</v>
      </c>
      <c r="B4" t="s">
        <v>17</v>
      </c>
      <c r="C4" t="s">
        <v>17</v>
      </c>
      <c r="D4">
        <v>-2.9999999999999997E-4</v>
      </c>
      <c r="E4">
        <v>-2.0000000000000001E-4</v>
      </c>
      <c r="F4">
        <v>-1E-4</v>
      </c>
      <c r="G4">
        <v>-7.3000000000000001E-3</v>
      </c>
      <c r="H4">
        <v>-8.0000000000000002E-3</v>
      </c>
      <c r="I4">
        <v>-7.7000000000000002E-3</v>
      </c>
      <c r="J4">
        <f t="shared" si="0"/>
        <v>4.10958904109589</v>
      </c>
      <c r="K4">
        <f t="shared" si="0"/>
        <v>2.5</v>
      </c>
      <c r="L4">
        <f t="shared" si="0"/>
        <v>1.2987012987012987</v>
      </c>
      <c r="M4">
        <f t="shared" si="1"/>
        <v>2.6360967799323962</v>
      </c>
      <c r="N4">
        <f t="shared" si="2"/>
        <v>1.4103773343389412</v>
      </c>
    </row>
    <row r="5" spans="1:14" x14ac:dyDescent="0.2">
      <c r="A5" t="s">
        <v>18</v>
      </c>
      <c r="B5" t="s">
        <v>17</v>
      </c>
      <c r="C5" t="s">
        <v>17</v>
      </c>
      <c r="D5">
        <v>-2.9999999999999997E-4</v>
      </c>
      <c r="E5">
        <v>-1E-4</v>
      </c>
      <c r="F5">
        <v>-1E-4</v>
      </c>
      <c r="G5">
        <v>-7.3000000000000001E-3</v>
      </c>
      <c r="H5">
        <v>-8.0999999999999996E-3</v>
      </c>
      <c r="I5">
        <v>-7.3000000000000001E-3</v>
      </c>
      <c r="J5">
        <f t="shared" si="0"/>
        <v>4.10958904109589</v>
      </c>
      <c r="K5">
        <f t="shared" si="0"/>
        <v>1.2345679012345681</v>
      </c>
      <c r="L5">
        <f t="shared" si="0"/>
        <v>1.3698630136986303</v>
      </c>
      <c r="M5">
        <f t="shared" si="1"/>
        <v>2.238006652009696</v>
      </c>
      <c r="N5">
        <f t="shared" si="2"/>
        <v>1.6222489547592116</v>
      </c>
    </row>
    <row r="6" spans="1:14" x14ac:dyDescent="0.2">
      <c r="A6" t="s">
        <v>19</v>
      </c>
      <c r="B6" t="s">
        <v>17</v>
      </c>
      <c r="C6" t="s">
        <v>17</v>
      </c>
      <c r="D6">
        <v>-2.0000000000000001E-4</v>
      </c>
      <c r="E6">
        <v>-2.0000000000000001E-4</v>
      </c>
      <c r="F6">
        <v>-2.0000000000000001E-4</v>
      </c>
      <c r="G6">
        <v>-7.9000000000000008E-3</v>
      </c>
      <c r="H6">
        <v>-8.3999999999999995E-3</v>
      </c>
      <c r="I6">
        <v>-7.6E-3</v>
      </c>
      <c r="J6">
        <f t="shared" si="0"/>
        <v>2.5316455696202533</v>
      </c>
      <c r="K6">
        <f t="shared" si="0"/>
        <v>2.3809523809523814</v>
      </c>
      <c r="L6">
        <f t="shared" si="0"/>
        <v>2.6315789473684212</v>
      </c>
      <c r="M6">
        <f t="shared" si="1"/>
        <v>2.5147256326470186</v>
      </c>
      <c r="N6">
        <f t="shared" si="2"/>
        <v>0.12616708028942053</v>
      </c>
    </row>
    <row r="7" spans="1:14" x14ac:dyDescent="0.2">
      <c r="A7" t="s">
        <v>20</v>
      </c>
      <c r="B7" t="s">
        <v>17</v>
      </c>
      <c r="C7" t="s">
        <v>17</v>
      </c>
      <c r="D7">
        <v>-2.9999999999999997E-4</v>
      </c>
      <c r="E7">
        <v>-2.0000000000000001E-4</v>
      </c>
      <c r="F7">
        <v>-2.9999999999999997E-4</v>
      </c>
      <c r="G7">
        <v>-7.9000000000000008E-3</v>
      </c>
      <c r="H7">
        <v>-7.6E-3</v>
      </c>
      <c r="I7">
        <v>-8.2000000000000007E-3</v>
      </c>
      <c r="J7">
        <f t="shared" si="0"/>
        <v>3.7974683544303791</v>
      </c>
      <c r="K7">
        <f t="shared" si="0"/>
        <v>2.6315789473684212</v>
      </c>
      <c r="L7">
        <f t="shared" si="0"/>
        <v>3.6585365853658529</v>
      </c>
      <c r="M7">
        <f t="shared" si="1"/>
        <v>3.3625279623882176</v>
      </c>
      <c r="N7">
        <f t="shared" si="2"/>
        <v>0.63682050534876466</v>
      </c>
    </row>
    <row r="8" spans="1:14" x14ac:dyDescent="0.2">
      <c r="A8" t="s">
        <v>21</v>
      </c>
      <c r="B8" t="s">
        <v>17</v>
      </c>
      <c r="C8" t="s">
        <v>17</v>
      </c>
      <c r="D8">
        <v>-4.0000000000000002E-4</v>
      </c>
      <c r="E8">
        <v>-5.9999999999999995E-4</v>
      </c>
      <c r="F8">
        <v>-6.9999999999999999E-4</v>
      </c>
      <c r="G8">
        <v>-7.6E-3</v>
      </c>
      <c r="H8">
        <v>-8.0000000000000002E-3</v>
      </c>
      <c r="I8">
        <v>-7.4999999999999997E-3</v>
      </c>
      <c r="J8">
        <f t="shared" si="0"/>
        <v>5.2631578947368425</v>
      </c>
      <c r="K8">
        <f t="shared" si="0"/>
        <v>7.5</v>
      </c>
      <c r="L8">
        <f t="shared" si="0"/>
        <v>9.3333333333333339</v>
      </c>
      <c r="M8">
        <f t="shared" si="1"/>
        <v>7.3654970760233924</v>
      </c>
      <c r="N8">
        <f t="shared" si="2"/>
        <v>2.0384185788638258</v>
      </c>
    </row>
    <row r="9" spans="1:14" x14ac:dyDescent="0.2">
      <c r="A9" t="s">
        <v>16</v>
      </c>
      <c r="B9" t="s">
        <v>22</v>
      </c>
      <c r="C9" t="s">
        <v>22</v>
      </c>
      <c r="D9">
        <v>-4.4000000000000003E-3</v>
      </c>
      <c r="E9">
        <v>-4.4000000000000003E-3</v>
      </c>
      <c r="F9">
        <v>-4.0000000000000001E-3</v>
      </c>
      <c r="G9">
        <v>-7.6E-3</v>
      </c>
      <c r="H9">
        <v>-8.5000000000000006E-3</v>
      </c>
      <c r="I9">
        <v>-8.6E-3</v>
      </c>
      <c r="J9">
        <f t="shared" si="0"/>
        <v>57.894736842105267</v>
      </c>
      <c r="K9">
        <f t="shared" si="0"/>
        <v>51.764705882352949</v>
      </c>
      <c r="L9">
        <f t="shared" si="0"/>
        <v>46.511627906976742</v>
      </c>
      <c r="M9">
        <f t="shared" si="1"/>
        <v>52.057023543811653</v>
      </c>
      <c r="N9">
        <f t="shared" si="2"/>
        <v>5.6971817127989901</v>
      </c>
    </row>
    <row r="10" spans="1:14" x14ac:dyDescent="0.2">
      <c r="A10" t="s">
        <v>18</v>
      </c>
      <c r="B10" t="s">
        <v>22</v>
      </c>
      <c r="C10" t="s">
        <v>22</v>
      </c>
      <c r="D10">
        <v>-5.4000000000000003E-3</v>
      </c>
      <c r="E10">
        <v>-4.0000000000000001E-3</v>
      </c>
      <c r="F10">
        <v>-4.3E-3</v>
      </c>
      <c r="G10">
        <v>-8.3999999999999995E-3</v>
      </c>
      <c r="H10">
        <v>-8.2000000000000007E-3</v>
      </c>
      <c r="I10">
        <v>-8.3000000000000001E-3</v>
      </c>
      <c r="J10">
        <f t="shared" si="0"/>
        <v>64.285714285714292</v>
      </c>
      <c r="K10">
        <f t="shared" si="0"/>
        <v>48.780487804878049</v>
      </c>
      <c r="L10">
        <f t="shared" si="0"/>
        <v>51.807228915662648</v>
      </c>
      <c r="M10">
        <f t="shared" si="1"/>
        <v>54.957810335418323</v>
      </c>
      <c r="N10">
        <f t="shared" si="2"/>
        <v>8.2187367957241015</v>
      </c>
    </row>
    <row r="11" spans="1:14" x14ac:dyDescent="0.2">
      <c r="A11" t="s">
        <v>19</v>
      </c>
      <c r="B11" t="s">
        <v>22</v>
      </c>
      <c r="C11" t="s">
        <v>22</v>
      </c>
      <c r="D11">
        <v>-4.4000000000000003E-3</v>
      </c>
      <c r="E11">
        <v>-4.1999999999999997E-3</v>
      </c>
      <c r="F11">
        <v>-4.0000000000000001E-3</v>
      </c>
      <c r="G11">
        <v>-8.3000000000000001E-3</v>
      </c>
      <c r="H11">
        <v>-8.3000000000000001E-3</v>
      </c>
      <c r="I11">
        <v>-8.6E-3</v>
      </c>
      <c r="J11">
        <f t="shared" si="0"/>
        <v>53.01204819277109</v>
      </c>
      <c r="K11">
        <f t="shared" si="0"/>
        <v>50.602409638554214</v>
      </c>
      <c r="L11">
        <f t="shared" si="0"/>
        <v>46.511627906976742</v>
      </c>
      <c r="M11">
        <f t="shared" si="1"/>
        <v>50.04202857943401</v>
      </c>
      <c r="N11">
        <f t="shared" si="2"/>
        <v>3.2862419526804745</v>
      </c>
    </row>
    <row r="12" spans="1:14" x14ac:dyDescent="0.2">
      <c r="A12" t="s">
        <v>20</v>
      </c>
      <c r="B12" t="s">
        <v>22</v>
      </c>
      <c r="C12" t="s">
        <v>22</v>
      </c>
      <c r="D12">
        <v>-4.8999999999999998E-3</v>
      </c>
      <c r="E12">
        <v>-4.0000000000000001E-3</v>
      </c>
      <c r="F12">
        <v>-4.1000000000000003E-3</v>
      </c>
      <c r="G12">
        <v>-8.3999999999999995E-3</v>
      </c>
      <c r="H12">
        <v>-8.2000000000000007E-3</v>
      </c>
      <c r="I12">
        <v>-8.3000000000000001E-3</v>
      </c>
      <c r="J12">
        <f t="shared" si="0"/>
        <v>58.333333333333336</v>
      </c>
      <c r="K12">
        <f t="shared" si="0"/>
        <v>48.780487804878049</v>
      </c>
      <c r="L12">
        <f t="shared" si="0"/>
        <v>49.397590361445786</v>
      </c>
      <c r="M12">
        <f t="shared" si="1"/>
        <v>52.170470499885731</v>
      </c>
      <c r="N12">
        <f t="shared" si="2"/>
        <v>5.3461072397818628</v>
      </c>
    </row>
    <row r="13" spans="1:14" x14ac:dyDescent="0.2">
      <c r="A13" t="s">
        <v>21</v>
      </c>
      <c r="B13" t="s">
        <v>22</v>
      </c>
      <c r="C13" t="s">
        <v>22</v>
      </c>
      <c r="D13">
        <v>-4.4999999999999997E-3</v>
      </c>
      <c r="E13">
        <v>-5.0000000000000001E-3</v>
      </c>
      <c r="F13">
        <v>-4.4999999999999997E-3</v>
      </c>
      <c r="G13">
        <v>-8.3000000000000001E-3</v>
      </c>
      <c r="H13">
        <v>-8.3000000000000001E-3</v>
      </c>
      <c r="I13">
        <v>-8.5000000000000006E-3</v>
      </c>
      <c r="J13">
        <f t="shared" si="0"/>
        <v>54.216867469879517</v>
      </c>
      <c r="K13">
        <f t="shared" si="0"/>
        <v>60.24096385542169</v>
      </c>
      <c r="L13">
        <f t="shared" si="0"/>
        <v>52.941176470588225</v>
      </c>
      <c r="M13">
        <f t="shared" si="1"/>
        <v>55.79966926529648</v>
      </c>
      <c r="N13">
        <f t="shared" si="2"/>
        <v>3.8988036765942464</v>
      </c>
    </row>
    <row r="14" spans="1:14" x14ac:dyDescent="0.2">
      <c r="A14" t="s">
        <v>16</v>
      </c>
      <c r="B14" t="s">
        <v>23</v>
      </c>
      <c r="C14" t="s">
        <v>23</v>
      </c>
      <c r="D14" s="2"/>
      <c r="J14">
        <f>J3+J4</f>
        <v>51.168412570507648</v>
      </c>
      <c r="K14">
        <f t="shared" ref="K14:L14" si="3">K3+K4</f>
        <v>46.803797468354425</v>
      </c>
      <c r="L14">
        <f t="shared" si="3"/>
        <v>47.810329205678038</v>
      </c>
      <c r="M14">
        <f t="shared" si="1"/>
        <v>48.594179748180039</v>
      </c>
      <c r="N14">
        <f t="shared" si="2"/>
        <v>2.2854501749593026</v>
      </c>
    </row>
    <row r="15" spans="1:14" x14ac:dyDescent="0.2">
      <c r="A15" t="s">
        <v>18</v>
      </c>
      <c r="B15" t="s">
        <v>23</v>
      </c>
      <c r="C15" t="s">
        <v>23</v>
      </c>
      <c r="J15">
        <f>J3+J5</f>
        <v>51.168412570507648</v>
      </c>
      <c r="K15">
        <f t="shared" ref="K15:L15" si="4">K3+K5</f>
        <v>45.538365369588995</v>
      </c>
      <c r="L15">
        <f t="shared" si="4"/>
        <v>47.881490920675375</v>
      </c>
      <c r="M15">
        <f t="shared" si="1"/>
        <v>48.196089620257339</v>
      </c>
      <c r="N15">
        <f t="shared" si="2"/>
        <v>2.8281773507821231</v>
      </c>
    </row>
    <row r="16" spans="1:14" x14ac:dyDescent="0.2">
      <c r="A16" t="s">
        <v>19</v>
      </c>
      <c r="B16" t="s">
        <v>23</v>
      </c>
      <c r="C16" t="s">
        <v>23</v>
      </c>
      <c r="J16">
        <f>J3+J6</f>
        <v>49.590469099032013</v>
      </c>
      <c r="K16">
        <f t="shared" ref="K16:L16" si="5">K3+K6</f>
        <v>46.684749849306804</v>
      </c>
      <c r="L16">
        <f t="shared" si="5"/>
        <v>49.143206854345166</v>
      </c>
      <c r="M16">
        <f t="shared" si="1"/>
        <v>48.472808600894666</v>
      </c>
      <c r="N16">
        <f t="shared" si="2"/>
        <v>1.5645690950635653</v>
      </c>
    </row>
    <row r="17" spans="1:14" x14ac:dyDescent="0.2">
      <c r="A17" t="s">
        <v>20</v>
      </c>
      <c r="B17" t="s">
        <v>23</v>
      </c>
      <c r="C17" t="s">
        <v>23</v>
      </c>
      <c r="J17">
        <f>J3+J7</f>
        <v>50.85629188384214</v>
      </c>
      <c r="K17">
        <f t="shared" ref="K17:L17" si="6">K3+K7</f>
        <v>46.935376415722843</v>
      </c>
      <c r="L17">
        <f t="shared" si="6"/>
        <v>50.170164492342593</v>
      </c>
      <c r="M17">
        <f t="shared" si="1"/>
        <v>49.320610930635858</v>
      </c>
      <c r="N17">
        <f t="shared" si="2"/>
        <v>2.0939676376894512</v>
      </c>
    </row>
    <row r="18" spans="1:14" x14ac:dyDescent="0.2">
      <c r="A18" t="s">
        <v>21</v>
      </c>
      <c r="B18" t="s">
        <v>23</v>
      </c>
      <c r="C18" t="s">
        <v>23</v>
      </c>
      <c r="J18">
        <f>J3+J8</f>
        <v>52.321981424148603</v>
      </c>
      <c r="K18">
        <f t="shared" ref="K18" si="7">K3+K8</f>
        <v>51.803797468354425</v>
      </c>
      <c r="L18">
        <f>L3+L8</f>
        <v>55.844961240310077</v>
      </c>
      <c r="M18">
        <f t="shared" si="1"/>
        <v>53.32358004427104</v>
      </c>
      <c r="N18">
        <f t="shared" si="2"/>
        <v>2.1988976794783057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52.321981424148603</v>
      </c>
      <c r="B23">
        <v>54.216867469879517</v>
      </c>
      <c r="D23">
        <f>B23-A23</f>
        <v>1.8948860457309138</v>
      </c>
      <c r="E23">
        <f>AVERAGE(D23:D25)</f>
        <v>2.4760892210254419</v>
      </c>
      <c r="F23">
        <f>STDEV(D23:D25)</f>
        <v>5.6927709538851499</v>
      </c>
      <c r="I23">
        <f>B23/A23</f>
        <v>1.0362158693947388</v>
      </c>
      <c r="J23">
        <f>AVERAGE(I23:I25)</f>
        <v>1.0490287776951486</v>
      </c>
      <c r="K23">
        <f>STDEV(I23:I25)</f>
        <v>0.10800401613156242</v>
      </c>
    </row>
    <row r="24" spans="1:14" x14ac:dyDescent="0.2">
      <c r="A24">
        <v>51.803797468354425</v>
      </c>
      <c r="B24">
        <v>60.24096385542169</v>
      </c>
      <c r="D24">
        <f>B24-A24</f>
        <v>8.4371663870672648</v>
      </c>
      <c r="I24">
        <f t="shared" ref="I24:I25" si="8">B24/A24</f>
        <v>1.1628677201168758</v>
      </c>
    </row>
    <row r="25" spans="1:14" x14ac:dyDescent="0.2">
      <c r="A25">
        <v>55.844961240310077</v>
      </c>
      <c r="B25">
        <v>52.941176470588225</v>
      </c>
      <c r="D25">
        <f>B25-A25</f>
        <v>-2.9037847697218524</v>
      </c>
      <c r="I25">
        <f t="shared" si="8"/>
        <v>0.9480027435738313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023-A720-9B44-82E8-E6F1367DBD5F}">
  <dimension ref="A1:N25"/>
  <sheetViews>
    <sheetView workbookViewId="0">
      <selection activeCell="J23" sqref="J23:K23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-9.0000000000000006E-5</v>
      </c>
      <c r="E2">
        <v>-1E-4</v>
      </c>
      <c r="F2">
        <v>-4.0000000000000003E-5</v>
      </c>
      <c r="G2">
        <v>-8.2000000000000007E-3</v>
      </c>
      <c r="H2">
        <v>-7.9000000000000008E-3</v>
      </c>
      <c r="I2">
        <v>-7.9000000000000008E-3</v>
      </c>
      <c r="J2">
        <f>D2/G2*100</f>
        <v>1.097560975609756</v>
      </c>
      <c r="K2">
        <f>E2/H2*100</f>
        <v>1.2658227848101267</v>
      </c>
      <c r="L2">
        <f>F2/I2*100</f>
        <v>0.50632911392405067</v>
      </c>
      <c r="M2">
        <f>AVERAGE(J2:L2)</f>
        <v>0.95657095811464432</v>
      </c>
      <c r="N2">
        <f>STDEV(J2:L2)</f>
        <v>0.39889384277518719</v>
      </c>
    </row>
    <row r="3" spans="1:14" x14ac:dyDescent="0.2">
      <c r="A3" t="s">
        <v>42</v>
      </c>
      <c r="B3" t="s">
        <v>42</v>
      </c>
      <c r="C3" t="s">
        <v>42</v>
      </c>
      <c r="D3">
        <v>-4.0000000000000001E-3</v>
      </c>
      <c r="E3">
        <v>-3.5000000000000001E-3</v>
      </c>
      <c r="F3">
        <v>-4.0000000000000001E-3</v>
      </c>
      <c r="G3">
        <v>-8.5000000000000006E-3</v>
      </c>
      <c r="H3">
        <v>-7.9000000000000008E-3</v>
      </c>
      <c r="I3">
        <v>-8.6E-3</v>
      </c>
      <c r="J3">
        <f t="shared" ref="J3:L13" si="0">D3/G3*100</f>
        <v>47.058823529411761</v>
      </c>
      <c r="K3">
        <f t="shared" si="0"/>
        <v>44.303797468354425</v>
      </c>
      <c r="L3">
        <f t="shared" si="0"/>
        <v>46.511627906976742</v>
      </c>
      <c r="M3">
        <f t="shared" ref="M3:M18" si="1">AVERAGE(J3:L3)</f>
        <v>45.958082968247645</v>
      </c>
      <c r="N3">
        <f t="shared" ref="N3:N18" si="2">STDEV(J3:L3)</f>
        <v>1.4585441881104346</v>
      </c>
    </row>
    <row r="4" spans="1:14" x14ac:dyDescent="0.2">
      <c r="A4" t="s">
        <v>24</v>
      </c>
      <c r="B4" t="s">
        <v>25</v>
      </c>
      <c r="C4" t="s">
        <v>25</v>
      </c>
      <c r="D4">
        <v>-2.0000000000000001E-4</v>
      </c>
      <c r="E4">
        <v>-2.0000000000000001E-4</v>
      </c>
      <c r="F4">
        <v>-1E-4</v>
      </c>
      <c r="G4">
        <v>-7.4999999999999997E-3</v>
      </c>
      <c r="H4">
        <v>-8.3999999999999995E-3</v>
      </c>
      <c r="I4">
        <v>-7.7999999999999996E-3</v>
      </c>
      <c r="J4">
        <f t="shared" si="0"/>
        <v>2.666666666666667</v>
      </c>
      <c r="K4">
        <f t="shared" si="0"/>
        <v>2.3809523809523814</v>
      </c>
      <c r="L4">
        <f t="shared" si="0"/>
        <v>1.2820512820512822</v>
      </c>
      <c r="M4">
        <f t="shared" si="1"/>
        <v>2.1098901098901099</v>
      </c>
      <c r="N4">
        <f t="shared" si="2"/>
        <v>0.73102394415195493</v>
      </c>
    </row>
    <row r="5" spans="1:14" x14ac:dyDescent="0.2">
      <c r="A5" t="s">
        <v>26</v>
      </c>
      <c r="B5" t="s">
        <v>25</v>
      </c>
      <c r="C5" t="s">
        <v>25</v>
      </c>
      <c r="D5">
        <v>-1E-4</v>
      </c>
      <c r="E5">
        <v>-1E-4</v>
      </c>
      <c r="F5">
        <v>-8.0000000000000007E-5</v>
      </c>
      <c r="G5">
        <v>-7.4000000000000003E-3</v>
      </c>
      <c r="H5">
        <v>-7.7000000000000002E-3</v>
      </c>
      <c r="I5">
        <v>-7.7999999999999996E-3</v>
      </c>
      <c r="J5">
        <f t="shared" si="0"/>
        <v>1.3513513513513513</v>
      </c>
      <c r="K5">
        <f t="shared" si="0"/>
        <v>1.2987012987012987</v>
      </c>
      <c r="L5">
        <f t="shared" si="0"/>
        <v>1.0256410256410258</v>
      </c>
      <c r="M5">
        <f t="shared" si="1"/>
        <v>1.2252312252312254</v>
      </c>
      <c r="N5">
        <f t="shared" si="2"/>
        <v>0.1748433379924875</v>
      </c>
    </row>
    <row r="6" spans="1:14" x14ac:dyDescent="0.2">
      <c r="A6" t="s">
        <v>27</v>
      </c>
      <c r="B6" t="s">
        <v>25</v>
      </c>
      <c r="C6" t="s">
        <v>25</v>
      </c>
      <c r="D6">
        <v>-2.0000000000000001E-4</v>
      </c>
      <c r="E6">
        <v>-2.0000000000000001E-4</v>
      </c>
      <c r="F6">
        <v>-2.0000000000000001E-4</v>
      </c>
      <c r="G6">
        <v>-7.7999999999999996E-3</v>
      </c>
      <c r="H6">
        <v>-7.7000000000000002E-3</v>
      </c>
      <c r="I6">
        <v>-6.6E-3</v>
      </c>
      <c r="J6">
        <f t="shared" si="0"/>
        <v>2.5641025641025643</v>
      </c>
      <c r="K6">
        <f t="shared" si="0"/>
        <v>2.5974025974025974</v>
      </c>
      <c r="L6">
        <f t="shared" si="0"/>
        <v>3.0303030303030303</v>
      </c>
      <c r="M6">
        <f t="shared" si="1"/>
        <v>2.730602730602731</v>
      </c>
      <c r="N6">
        <f t="shared" si="2"/>
        <v>0.26008157428926582</v>
      </c>
    </row>
    <row r="7" spans="1:14" x14ac:dyDescent="0.2">
      <c r="A7" t="s">
        <v>28</v>
      </c>
      <c r="B7" t="s">
        <v>25</v>
      </c>
      <c r="C7" t="s">
        <v>25</v>
      </c>
      <c r="D7">
        <v>-1E-4</v>
      </c>
      <c r="E7">
        <v>-2.0000000000000001E-4</v>
      </c>
      <c r="F7">
        <v>-2.0000000000000001E-4</v>
      </c>
      <c r="G7">
        <v>-7.7999999999999996E-3</v>
      </c>
      <c r="H7">
        <v>-7.9000000000000008E-3</v>
      </c>
      <c r="I7">
        <v>-7.4000000000000003E-3</v>
      </c>
      <c r="J7">
        <f t="shared" si="0"/>
        <v>1.2820512820512822</v>
      </c>
      <c r="K7">
        <f t="shared" si="0"/>
        <v>2.5316455696202533</v>
      </c>
      <c r="L7">
        <f t="shared" si="0"/>
        <v>2.7027027027027026</v>
      </c>
      <c r="M7">
        <f t="shared" si="1"/>
        <v>2.1721331847914125</v>
      </c>
      <c r="N7">
        <f t="shared" si="2"/>
        <v>0.77556397600953364</v>
      </c>
    </row>
    <row r="8" spans="1:14" x14ac:dyDescent="0.2">
      <c r="A8" t="s">
        <v>29</v>
      </c>
      <c r="B8" t="s">
        <v>25</v>
      </c>
      <c r="C8" t="s">
        <v>25</v>
      </c>
      <c r="D8">
        <v>-4.0000000000000002E-4</v>
      </c>
      <c r="E8">
        <v>-5.0000000000000001E-4</v>
      </c>
      <c r="F8">
        <v>-2.9999999999999997E-4</v>
      </c>
      <c r="G8">
        <v>-7.7999999999999996E-3</v>
      </c>
      <c r="H8">
        <v>-7.7000000000000002E-3</v>
      </c>
      <c r="I8">
        <v>-7.1999999999999998E-3</v>
      </c>
      <c r="J8">
        <f t="shared" si="0"/>
        <v>5.1282051282051286</v>
      </c>
      <c r="K8">
        <f t="shared" si="0"/>
        <v>6.4935064935064926</v>
      </c>
      <c r="L8">
        <f t="shared" si="0"/>
        <v>4.1666666666666661</v>
      </c>
      <c r="M8">
        <f t="shared" si="1"/>
        <v>5.2627927627927624</v>
      </c>
      <c r="N8">
        <f t="shared" si="2"/>
        <v>1.1692438875101789</v>
      </c>
    </row>
    <row r="9" spans="1:14" x14ac:dyDescent="0.2">
      <c r="A9" t="s">
        <v>24</v>
      </c>
      <c r="B9" t="s">
        <v>22</v>
      </c>
      <c r="C9" t="s">
        <v>22</v>
      </c>
      <c r="D9">
        <v>-4.4999999999999997E-3</v>
      </c>
      <c r="E9">
        <v>-3.7000000000000002E-3</v>
      </c>
      <c r="F9">
        <v>-3.8E-3</v>
      </c>
      <c r="G9">
        <v>-8.3000000000000001E-3</v>
      </c>
      <c r="H9">
        <v>-8.2000000000000007E-3</v>
      </c>
      <c r="I9">
        <v>-8.3999999999999995E-3</v>
      </c>
      <c r="J9">
        <f t="shared" si="0"/>
        <v>54.216867469879517</v>
      </c>
      <c r="K9">
        <f t="shared" si="0"/>
        <v>45.121951219512191</v>
      </c>
      <c r="L9">
        <f t="shared" si="0"/>
        <v>45.238095238095241</v>
      </c>
      <c r="M9">
        <f t="shared" si="1"/>
        <v>48.19230464249565</v>
      </c>
      <c r="N9">
        <f t="shared" si="2"/>
        <v>5.2177476274811125</v>
      </c>
    </row>
    <row r="10" spans="1:14" x14ac:dyDescent="0.2">
      <c r="A10" t="s">
        <v>26</v>
      </c>
      <c r="B10" t="s">
        <v>22</v>
      </c>
      <c r="C10" t="s">
        <v>22</v>
      </c>
      <c r="D10">
        <v>-3.8E-3</v>
      </c>
      <c r="E10">
        <v>-4.1000000000000003E-3</v>
      </c>
      <c r="F10">
        <v>-4.0000000000000001E-3</v>
      </c>
      <c r="G10">
        <v>-8.3999999999999995E-3</v>
      </c>
      <c r="H10">
        <v>-8.2000000000000007E-3</v>
      </c>
      <c r="I10">
        <v>-8.3000000000000001E-3</v>
      </c>
      <c r="J10">
        <f t="shared" si="0"/>
        <v>45.238095238095241</v>
      </c>
      <c r="K10">
        <f t="shared" si="0"/>
        <v>50</v>
      </c>
      <c r="L10">
        <f t="shared" si="0"/>
        <v>48.192771084337352</v>
      </c>
      <c r="M10">
        <f t="shared" si="1"/>
        <v>47.810288774144198</v>
      </c>
      <c r="N10">
        <f t="shared" si="2"/>
        <v>2.4038830625824592</v>
      </c>
    </row>
    <row r="11" spans="1:14" x14ac:dyDescent="0.2">
      <c r="A11" t="s">
        <v>27</v>
      </c>
      <c r="B11" t="s">
        <v>22</v>
      </c>
      <c r="C11" t="s">
        <v>22</v>
      </c>
      <c r="D11">
        <v>-3.5999999999999999E-3</v>
      </c>
      <c r="E11">
        <v>-4.3E-3</v>
      </c>
      <c r="F11">
        <v>-4.1999999999999997E-3</v>
      </c>
      <c r="G11">
        <v>-8.3000000000000001E-3</v>
      </c>
      <c r="H11">
        <v>-8.3999999999999995E-3</v>
      </c>
      <c r="I11">
        <v>-8.0000000000000002E-3</v>
      </c>
      <c r="J11">
        <f t="shared" si="0"/>
        <v>43.373493975903614</v>
      </c>
      <c r="K11">
        <f t="shared" si="0"/>
        <v>51.190476190476197</v>
      </c>
      <c r="L11">
        <f t="shared" si="0"/>
        <v>52.499999999999993</v>
      </c>
      <c r="M11">
        <f t="shared" si="1"/>
        <v>49.02132338879327</v>
      </c>
      <c r="N11">
        <f t="shared" si="2"/>
        <v>4.9347944191985897</v>
      </c>
    </row>
    <row r="12" spans="1:14" x14ac:dyDescent="0.2">
      <c r="A12" t="s">
        <v>28</v>
      </c>
      <c r="B12" t="s">
        <v>22</v>
      </c>
      <c r="C12" t="s">
        <v>22</v>
      </c>
      <c r="D12">
        <v>-4.5999999999999999E-3</v>
      </c>
      <c r="E12">
        <v>-4.0000000000000001E-3</v>
      </c>
      <c r="F12">
        <v>-4.5999999999999999E-3</v>
      </c>
      <c r="G12">
        <v>-8.6E-3</v>
      </c>
      <c r="H12">
        <v>-8.2000000000000007E-3</v>
      </c>
      <c r="I12">
        <v>-8.3000000000000001E-3</v>
      </c>
      <c r="J12">
        <f t="shared" si="0"/>
        <v>53.488372093023251</v>
      </c>
      <c r="K12">
        <f t="shared" si="0"/>
        <v>48.780487804878049</v>
      </c>
      <c r="L12">
        <f t="shared" si="0"/>
        <v>55.421686746987952</v>
      </c>
      <c r="M12">
        <f t="shared" si="1"/>
        <v>52.563515548296415</v>
      </c>
      <c r="N12">
        <f t="shared" si="2"/>
        <v>3.4158308752649722</v>
      </c>
    </row>
    <row r="13" spans="1:14" x14ac:dyDescent="0.2">
      <c r="A13" t="s">
        <v>29</v>
      </c>
      <c r="B13" t="s">
        <v>22</v>
      </c>
      <c r="C13" t="s">
        <v>22</v>
      </c>
      <c r="D13">
        <v>-4.1999999999999997E-3</v>
      </c>
      <c r="E13">
        <v>-4.4000000000000003E-3</v>
      </c>
      <c r="F13">
        <v>-4.5999999999999999E-3</v>
      </c>
      <c r="G13">
        <v>-7.7000000000000002E-3</v>
      </c>
      <c r="H13">
        <v>-8.3000000000000001E-3</v>
      </c>
      <c r="I13">
        <v>-8.0000000000000002E-3</v>
      </c>
      <c r="J13">
        <f t="shared" si="0"/>
        <v>54.54545454545454</v>
      </c>
      <c r="K13">
        <f t="shared" si="0"/>
        <v>53.01204819277109</v>
      </c>
      <c r="L13">
        <f t="shared" si="0"/>
        <v>57.499999999999993</v>
      </c>
      <c r="M13">
        <f t="shared" si="1"/>
        <v>55.019167579408538</v>
      </c>
      <c r="N13">
        <f t="shared" si="2"/>
        <v>2.2811687541490047</v>
      </c>
    </row>
    <row r="14" spans="1:14" x14ac:dyDescent="0.2">
      <c r="A14" t="s">
        <v>24</v>
      </c>
      <c r="B14" t="s">
        <v>23</v>
      </c>
      <c r="C14" t="s">
        <v>23</v>
      </c>
      <c r="J14">
        <f>J3+J4</f>
        <v>49.725490196078425</v>
      </c>
      <c r="K14">
        <f t="shared" ref="K14:L14" si="3">K3+K4</f>
        <v>46.684749849306804</v>
      </c>
      <c r="L14">
        <f t="shared" si="3"/>
        <v>47.793679189028026</v>
      </c>
      <c r="M14">
        <f t="shared" si="1"/>
        <v>48.067973078137754</v>
      </c>
      <c r="N14">
        <f t="shared" si="2"/>
        <v>1.5388155566289947</v>
      </c>
    </row>
    <row r="15" spans="1:14" x14ac:dyDescent="0.2">
      <c r="A15" t="s">
        <v>26</v>
      </c>
      <c r="B15" t="s">
        <v>23</v>
      </c>
      <c r="C15" t="s">
        <v>23</v>
      </c>
      <c r="J15">
        <f>J3+J5</f>
        <v>48.410174880763115</v>
      </c>
      <c r="K15">
        <f t="shared" ref="K15:L15" si="4">K3+K5</f>
        <v>45.602498767055721</v>
      </c>
      <c r="L15">
        <f t="shared" si="4"/>
        <v>47.537268932617771</v>
      </c>
      <c r="M15">
        <f t="shared" si="1"/>
        <v>47.183314193478871</v>
      </c>
      <c r="N15">
        <f t="shared" si="2"/>
        <v>1.4369148401662257</v>
      </c>
    </row>
    <row r="16" spans="1:14" x14ac:dyDescent="0.2">
      <c r="A16" t="s">
        <v>27</v>
      </c>
      <c r="B16" t="s">
        <v>23</v>
      </c>
      <c r="C16" t="s">
        <v>23</v>
      </c>
      <c r="J16">
        <f>J3+J6</f>
        <v>49.622926093514323</v>
      </c>
      <c r="K16">
        <f t="shared" ref="K16:L16" si="5">K3+K6</f>
        <v>46.901200065757024</v>
      </c>
      <c r="L16">
        <f t="shared" si="5"/>
        <v>49.541930937279773</v>
      </c>
      <c r="M16">
        <f t="shared" si="1"/>
        <v>48.688685698850371</v>
      </c>
      <c r="N16">
        <f t="shared" si="2"/>
        <v>1.5485376069762442</v>
      </c>
    </row>
    <row r="17" spans="1:14" x14ac:dyDescent="0.2">
      <c r="A17" t="s">
        <v>28</v>
      </c>
      <c r="B17" t="s">
        <v>23</v>
      </c>
      <c r="C17" t="s">
        <v>23</v>
      </c>
      <c r="J17">
        <f>J3+J7</f>
        <v>48.340874811463046</v>
      </c>
      <c r="K17">
        <f t="shared" ref="K17:L17" si="6">K3+K7</f>
        <v>46.835443037974677</v>
      </c>
      <c r="L17">
        <f t="shared" si="6"/>
        <v>49.214330609679443</v>
      </c>
      <c r="M17">
        <f t="shared" si="1"/>
        <v>48.130216153039051</v>
      </c>
      <c r="N17">
        <f t="shared" si="2"/>
        <v>1.2033533655911701</v>
      </c>
    </row>
    <row r="18" spans="1:14" x14ac:dyDescent="0.2">
      <c r="A18" t="s">
        <v>29</v>
      </c>
      <c r="B18" t="s">
        <v>23</v>
      </c>
      <c r="C18" t="s">
        <v>23</v>
      </c>
      <c r="J18">
        <f>J3+J8</f>
        <v>52.187028657616892</v>
      </c>
      <c r="K18">
        <f t="shared" ref="K18" si="7">K3+K8</f>
        <v>50.797303961860919</v>
      </c>
      <c r="L18">
        <f>L3+L8</f>
        <v>50.678294573643406</v>
      </c>
      <c r="M18">
        <f t="shared" si="1"/>
        <v>51.220875731040401</v>
      </c>
      <c r="N18">
        <f t="shared" si="2"/>
        <v>0.83882621368803734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52.187028657616892</v>
      </c>
      <c r="B23">
        <v>54.54545454545454</v>
      </c>
      <c r="D23">
        <f>B23-A23</f>
        <v>2.3584258878376474</v>
      </c>
      <c r="E23">
        <f>AVERAGE(D23:D25)</f>
        <v>3.7982918483681352</v>
      </c>
      <c r="F23">
        <f>STDEV(D23:D25)</f>
        <v>2.6193383424651455</v>
      </c>
      <c r="I23">
        <f>B23/A23</f>
        <v>1.0451918024172357</v>
      </c>
      <c r="J23">
        <f>AVERAGE(I23:I25)</f>
        <v>1.0744664914311837</v>
      </c>
      <c r="K23">
        <f>STDEV(I23:I25)</f>
        <v>5.209018423665937E-2</v>
      </c>
    </row>
    <row r="24" spans="1:14" x14ac:dyDescent="0.2">
      <c r="A24">
        <v>50.797303961860919</v>
      </c>
      <c r="B24">
        <v>53.01204819277109</v>
      </c>
      <c r="D24">
        <f>B24-A24</f>
        <v>2.2147442309101706</v>
      </c>
      <c r="I24">
        <f t="shared" ref="I24:I25" si="8">B24/A24</f>
        <v>1.0435996412835811</v>
      </c>
    </row>
    <row r="25" spans="1:14" x14ac:dyDescent="0.2">
      <c r="A25">
        <v>50.678294573643406</v>
      </c>
      <c r="B25">
        <v>57.499999999999993</v>
      </c>
      <c r="D25">
        <f>B25-A25</f>
        <v>6.8217054263565871</v>
      </c>
      <c r="I25">
        <f t="shared" si="8"/>
        <v>1.1346080305927342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6E74-2332-EF4B-86F3-DC4142309EA7}">
  <dimension ref="A1:N25"/>
  <sheetViews>
    <sheetView workbookViewId="0">
      <selection activeCell="R28" sqref="R28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-1E-4</v>
      </c>
      <c r="E2">
        <v>-6.0000000000000002E-5</v>
      </c>
      <c r="F2">
        <v>-1E-4</v>
      </c>
      <c r="G2">
        <v>-8.2000000000000007E-3</v>
      </c>
      <c r="H2">
        <v>-7.7999999999999996E-3</v>
      </c>
      <c r="I2">
        <v>-7.3000000000000001E-3</v>
      </c>
      <c r="J2">
        <f>D2/G2*100</f>
        <v>1.2195121951219512</v>
      </c>
      <c r="K2">
        <f>E2/H2*100</f>
        <v>0.76923076923076927</v>
      </c>
      <c r="L2">
        <f>F2/I2*100</f>
        <v>1.3698630136986303</v>
      </c>
      <c r="M2">
        <f>AVERAGE(J2:L2)</f>
        <v>1.119535326017117</v>
      </c>
      <c r="N2">
        <f>STDEV(J2:L2)</f>
        <v>0.31254808276588236</v>
      </c>
    </row>
    <row r="3" spans="1:14" x14ac:dyDescent="0.2">
      <c r="A3" t="s">
        <v>43</v>
      </c>
      <c r="B3" t="s">
        <v>43</v>
      </c>
      <c r="C3" t="s">
        <v>43</v>
      </c>
      <c r="D3">
        <v>-1.6000000000000001E-3</v>
      </c>
      <c r="E3">
        <v>-1.5E-3</v>
      </c>
      <c r="F3">
        <v>-1.4E-3</v>
      </c>
      <c r="G3">
        <v>-7.4000000000000003E-3</v>
      </c>
      <c r="H3">
        <v>-7.9000000000000008E-3</v>
      </c>
      <c r="I3">
        <v>-7.4999999999999997E-3</v>
      </c>
      <c r="J3">
        <f t="shared" ref="J3:L13" si="0">D3/G3*100</f>
        <v>21.621621621621621</v>
      </c>
      <c r="K3">
        <f t="shared" si="0"/>
        <v>18.987341772151897</v>
      </c>
      <c r="L3">
        <f t="shared" si="0"/>
        <v>18.666666666666668</v>
      </c>
      <c r="M3">
        <f t="shared" ref="M3:M18" si="1">AVERAGE(J3:L3)</f>
        <v>19.758543353480064</v>
      </c>
      <c r="N3">
        <f t="shared" ref="N3:N18" si="2">STDEV(J3:L3)</f>
        <v>1.6214202434086928</v>
      </c>
    </row>
    <row r="4" spans="1:14" x14ac:dyDescent="0.2">
      <c r="A4" t="s">
        <v>16</v>
      </c>
      <c r="B4" t="s">
        <v>17</v>
      </c>
      <c r="C4" t="s">
        <v>17</v>
      </c>
      <c r="D4">
        <v>-2.0000000000000001E-4</v>
      </c>
      <c r="E4">
        <v>-2.0000000000000001E-4</v>
      </c>
      <c r="F4">
        <v>-2.9999999999999997E-4</v>
      </c>
      <c r="G4">
        <v>-8.3999999999999995E-3</v>
      </c>
      <c r="H4">
        <v>-8.2000000000000007E-3</v>
      </c>
      <c r="I4">
        <v>-8.0000000000000002E-3</v>
      </c>
      <c r="J4">
        <f t="shared" si="0"/>
        <v>2.3809523809523814</v>
      </c>
      <c r="K4">
        <f t="shared" si="0"/>
        <v>2.4390243902439024</v>
      </c>
      <c r="L4">
        <f t="shared" si="0"/>
        <v>3.75</v>
      </c>
      <c r="M4">
        <f t="shared" si="1"/>
        <v>2.8566589237320947</v>
      </c>
      <c r="N4">
        <f t="shared" si="2"/>
        <v>0.77420074817608586</v>
      </c>
    </row>
    <row r="5" spans="1:14" x14ac:dyDescent="0.2">
      <c r="A5" t="s">
        <v>18</v>
      </c>
      <c r="B5" t="s">
        <v>17</v>
      </c>
      <c r="C5" t="s">
        <v>17</v>
      </c>
      <c r="D5">
        <v>-2.9999999999999997E-4</v>
      </c>
      <c r="E5">
        <v>-2.0000000000000001E-4</v>
      </c>
      <c r="F5">
        <v>-2.9999999999999997E-4</v>
      </c>
      <c r="G5">
        <v>-8.3999999999999995E-3</v>
      </c>
      <c r="H5">
        <v>-7.9000000000000008E-3</v>
      </c>
      <c r="I5">
        <v>-8.3000000000000001E-3</v>
      </c>
      <c r="J5">
        <f t="shared" si="0"/>
        <v>3.5714285714285712</v>
      </c>
      <c r="K5">
        <f t="shared" si="0"/>
        <v>2.5316455696202533</v>
      </c>
      <c r="L5">
        <f t="shared" si="0"/>
        <v>3.6144578313253009</v>
      </c>
      <c r="M5">
        <f t="shared" si="1"/>
        <v>3.2391773241247086</v>
      </c>
      <c r="N5">
        <f t="shared" si="2"/>
        <v>0.61311806940093339</v>
      </c>
    </row>
    <row r="6" spans="1:14" x14ac:dyDescent="0.2">
      <c r="A6" t="s">
        <v>19</v>
      </c>
      <c r="B6" t="s">
        <v>17</v>
      </c>
      <c r="C6" t="s">
        <v>17</v>
      </c>
      <c r="D6">
        <v>-2.0000000000000001E-4</v>
      </c>
      <c r="E6">
        <v>-2.0000000000000001E-4</v>
      </c>
      <c r="F6">
        <v>-2.0000000000000001E-4</v>
      </c>
      <c r="G6">
        <v>-8.3999999999999995E-3</v>
      </c>
      <c r="H6">
        <v>-8.0999999999999996E-3</v>
      </c>
      <c r="I6">
        <v>-8.0999999999999996E-3</v>
      </c>
      <c r="J6">
        <f t="shared" si="0"/>
        <v>2.3809523809523814</v>
      </c>
      <c r="K6">
        <f t="shared" si="0"/>
        <v>2.4691358024691361</v>
      </c>
      <c r="L6">
        <f t="shared" si="0"/>
        <v>2.4691358024691361</v>
      </c>
      <c r="M6">
        <f t="shared" si="1"/>
        <v>2.4397413286302179</v>
      </c>
      <c r="N6">
        <f t="shared" si="2"/>
        <v>5.0912722150760585E-2</v>
      </c>
    </row>
    <row r="7" spans="1:14" x14ac:dyDescent="0.2">
      <c r="A7" t="s">
        <v>20</v>
      </c>
      <c r="B7" t="s">
        <v>17</v>
      </c>
      <c r="C7" t="s">
        <v>17</v>
      </c>
      <c r="D7">
        <v>-2.9999999999999997E-4</v>
      </c>
      <c r="E7">
        <v>-2.9999999999999997E-4</v>
      </c>
      <c r="F7">
        <v>-2.9999999999999997E-4</v>
      </c>
      <c r="G7">
        <v>-8.5000000000000006E-3</v>
      </c>
      <c r="H7">
        <v>-7.9000000000000008E-3</v>
      </c>
      <c r="I7">
        <v>-8.2000000000000007E-3</v>
      </c>
      <c r="J7">
        <f t="shared" si="0"/>
        <v>3.5294117647058818</v>
      </c>
      <c r="K7">
        <f t="shared" si="0"/>
        <v>3.7974683544303791</v>
      </c>
      <c r="L7">
        <f t="shared" si="0"/>
        <v>3.6585365853658529</v>
      </c>
      <c r="M7">
        <f t="shared" si="1"/>
        <v>3.6618055681673716</v>
      </c>
      <c r="N7">
        <f t="shared" si="2"/>
        <v>0.13405819076095027</v>
      </c>
    </row>
    <row r="8" spans="1:14" x14ac:dyDescent="0.2">
      <c r="A8" t="s">
        <v>21</v>
      </c>
      <c r="B8" t="s">
        <v>17</v>
      </c>
      <c r="C8" t="s">
        <v>17</v>
      </c>
      <c r="D8">
        <v>-1E-3</v>
      </c>
      <c r="E8">
        <v>-1.1000000000000001E-3</v>
      </c>
      <c r="F8">
        <v>-8.9999999999999998E-4</v>
      </c>
      <c r="G8">
        <v>-7.9000000000000008E-3</v>
      </c>
      <c r="H8">
        <v>-8.3000000000000001E-3</v>
      </c>
      <c r="I8">
        <v>-7.7999999999999996E-3</v>
      </c>
      <c r="J8">
        <f t="shared" si="0"/>
        <v>12.658227848101264</v>
      </c>
      <c r="K8">
        <f t="shared" si="0"/>
        <v>13.253012048192772</v>
      </c>
      <c r="L8">
        <f t="shared" si="0"/>
        <v>11.538461538461538</v>
      </c>
      <c r="M8">
        <f t="shared" si="1"/>
        <v>12.483233811585192</v>
      </c>
      <c r="N8">
        <f t="shared" si="2"/>
        <v>0.87056765803529013</v>
      </c>
    </row>
    <row r="9" spans="1:14" x14ac:dyDescent="0.2">
      <c r="A9" t="s">
        <v>16</v>
      </c>
      <c r="B9" t="s">
        <v>22</v>
      </c>
      <c r="C9" t="s">
        <v>22</v>
      </c>
      <c r="D9">
        <v>-1.4E-3</v>
      </c>
      <c r="E9">
        <v>-1.4E-3</v>
      </c>
      <c r="F9">
        <v>-1.5E-3</v>
      </c>
      <c r="G9">
        <v>-7.7000000000000002E-3</v>
      </c>
      <c r="H9">
        <v>-7.4000000000000003E-3</v>
      </c>
      <c r="I9">
        <v>-6.7999999999999996E-3</v>
      </c>
      <c r="J9">
        <f t="shared" si="0"/>
        <v>18.181818181818183</v>
      </c>
      <c r="K9">
        <f t="shared" si="0"/>
        <v>18.918918918918916</v>
      </c>
      <c r="L9">
        <f t="shared" si="0"/>
        <v>22.058823529411768</v>
      </c>
      <c r="M9">
        <f t="shared" si="1"/>
        <v>19.719853543382957</v>
      </c>
      <c r="N9">
        <f t="shared" si="2"/>
        <v>2.0588625065351809</v>
      </c>
    </row>
    <row r="10" spans="1:14" x14ac:dyDescent="0.2">
      <c r="A10" t="s">
        <v>18</v>
      </c>
      <c r="B10" t="s">
        <v>22</v>
      </c>
      <c r="C10" t="s">
        <v>22</v>
      </c>
      <c r="D10">
        <v>-1.4E-3</v>
      </c>
      <c r="E10">
        <v>-2E-3</v>
      </c>
      <c r="F10">
        <v>-1.2999999999999999E-3</v>
      </c>
      <c r="G10">
        <v>-7.1999999999999998E-3</v>
      </c>
      <c r="H10">
        <v>-7.4000000000000003E-3</v>
      </c>
      <c r="I10">
        <v>-6.1999999999999998E-3</v>
      </c>
      <c r="J10">
        <f t="shared" si="0"/>
        <v>19.444444444444446</v>
      </c>
      <c r="K10">
        <f t="shared" si="0"/>
        <v>27.027027027027028</v>
      </c>
      <c r="L10">
        <f t="shared" si="0"/>
        <v>20.967741935483872</v>
      </c>
      <c r="M10">
        <f t="shared" si="1"/>
        <v>22.47973780231845</v>
      </c>
      <c r="N10">
        <f t="shared" si="2"/>
        <v>4.0110457840088056</v>
      </c>
    </row>
    <row r="11" spans="1:14" x14ac:dyDescent="0.2">
      <c r="A11" t="s">
        <v>19</v>
      </c>
      <c r="B11" t="s">
        <v>22</v>
      </c>
      <c r="C11" t="s">
        <v>22</v>
      </c>
      <c r="D11">
        <v>-1.9E-3</v>
      </c>
      <c r="E11">
        <v>-1.8E-3</v>
      </c>
      <c r="F11">
        <v>-1.6000000000000001E-3</v>
      </c>
      <c r="G11">
        <v>-8.3000000000000001E-3</v>
      </c>
      <c r="H11">
        <v>-8.0000000000000002E-3</v>
      </c>
      <c r="I11">
        <v>-8.3000000000000001E-3</v>
      </c>
      <c r="J11">
        <f t="shared" si="0"/>
        <v>22.891566265060241</v>
      </c>
      <c r="K11">
        <f t="shared" si="0"/>
        <v>22.499999999999996</v>
      </c>
      <c r="L11">
        <f t="shared" si="0"/>
        <v>19.277108433734941</v>
      </c>
      <c r="M11">
        <f t="shared" si="1"/>
        <v>21.556224899598391</v>
      </c>
      <c r="N11">
        <f t="shared" si="2"/>
        <v>1.9834590829434169</v>
      </c>
    </row>
    <row r="12" spans="1:14" x14ac:dyDescent="0.2">
      <c r="A12" t="s">
        <v>20</v>
      </c>
      <c r="B12" t="s">
        <v>22</v>
      </c>
      <c r="C12" t="s">
        <v>22</v>
      </c>
      <c r="D12">
        <v>-1.5E-3</v>
      </c>
      <c r="E12">
        <v>-1.9E-3</v>
      </c>
      <c r="F12">
        <v>-1.9E-3</v>
      </c>
      <c r="G12">
        <v>-8.0000000000000002E-3</v>
      </c>
      <c r="H12">
        <v>-7.4999999999999997E-3</v>
      </c>
      <c r="I12">
        <v>-7.4999999999999997E-3</v>
      </c>
      <c r="J12">
        <f t="shared" si="0"/>
        <v>18.75</v>
      </c>
      <c r="K12">
        <f t="shared" si="0"/>
        <v>25.333333333333336</v>
      </c>
      <c r="L12">
        <f t="shared" si="0"/>
        <v>25.333333333333336</v>
      </c>
      <c r="M12">
        <f t="shared" si="1"/>
        <v>23.138888888888889</v>
      </c>
      <c r="N12">
        <f t="shared" si="2"/>
        <v>3.8008892721650334</v>
      </c>
    </row>
    <row r="13" spans="1:14" x14ac:dyDescent="0.2">
      <c r="A13" t="s">
        <v>21</v>
      </c>
      <c r="B13" t="s">
        <v>22</v>
      </c>
      <c r="C13" t="s">
        <v>22</v>
      </c>
      <c r="D13">
        <v>-4.1999999999999997E-3</v>
      </c>
      <c r="E13">
        <v>-3.8E-3</v>
      </c>
      <c r="F13">
        <v>-3.7000000000000002E-3</v>
      </c>
      <c r="G13">
        <v>-7.1000000000000004E-3</v>
      </c>
      <c r="H13">
        <v>-7.4999999999999997E-3</v>
      </c>
      <c r="I13">
        <v>-7.4000000000000003E-3</v>
      </c>
      <c r="J13">
        <f t="shared" si="0"/>
        <v>59.154929577464777</v>
      </c>
      <c r="K13">
        <f t="shared" si="0"/>
        <v>50.666666666666671</v>
      </c>
      <c r="L13">
        <f t="shared" si="0"/>
        <v>50</v>
      </c>
      <c r="M13">
        <f t="shared" si="1"/>
        <v>53.273865414710485</v>
      </c>
      <c r="N13">
        <f t="shared" si="2"/>
        <v>5.104047205496415</v>
      </c>
    </row>
    <row r="14" spans="1:14" x14ac:dyDescent="0.2">
      <c r="A14" t="s">
        <v>16</v>
      </c>
      <c r="B14" t="s">
        <v>23</v>
      </c>
      <c r="C14" t="s">
        <v>23</v>
      </c>
      <c r="J14">
        <f>J3+J4</f>
        <v>24.002574002574001</v>
      </c>
      <c r="K14">
        <f t="shared" ref="K14:L14" si="3">K3+K4</f>
        <v>21.426366162395798</v>
      </c>
      <c r="L14">
        <f t="shared" si="3"/>
        <v>22.416666666666668</v>
      </c>
      <c r="M14">
        <f t="shared" si="1"/>
        <v>22.615202277212159</v>
      </c>
      <c r="N14">
        <f t="shared" si="2"/>
        <v>1.2995283761580245</v>
      </c>
    </row>
    <row r="15" spans="1:14" x14ac:dyDescent="0.2">
      <c r="A15" t="s">
        <v>18</v>
      </c>
      <c r="B15" t="s">
        <v>23</v>
      </c>
      <c r="C15" t="s">
        <v>23</v>
      </c>
      <c r="J15">
        <f>J3+J5</f>
        <v>25.19305019305019</v>
      </c>
      <c r="K15">
        <f t="shared" ref="K15:L15" si="4">K3+K5</f>
        <v>21.518987341772149</v>
      </c>
      <c r="L15">
        <f t="shared" si="4"/>
        <v>22.281124497991968</v>
      </c>
      <c r="M15">
        <f t="shared" si="1"/>
        <v>22.997720677604772</v>
      </c>
      <c r="N15">
        <f t="shared" si="2"/>
        <v>1.9390247606108797</v>
      </c>
    </row>
    <row r="16" spans="1:14" x14ac:dyDescent="0.2">
      <c r="A16" t="s">
        <v>19</v>
      </c>
      <c r="B16" t="s">
        <v>23</v>
      </c>
      <c r="C16" t="s">
        <v>23</v>
      </c>
      <c r="J16">
        <f>J3+J6</f>
        <v>24.002574002574001</v>
      </c>
      <c r="K16">
        <f t="shared" ref="K16:L16" si="5">K3+K6</f>
        <v>21.456477574621033</v>
      </c>
      <c r="L16">
        <f t="shared" si="5"/>
        <v>21.135802469135804</v>
      </c>
      <c r="M16">
        <f t="shared" si="1"/>
        <v>22.19828468211028</v>
      </c>
      <c r="N16">
        <f t="shared" si="2"/>
        <v>1.5707651303661121</v>
      </c>
    </row>
    <row r="17" spans="1:14" x14ac:dyDescent="0.2">
      <c r="A17" t="s">
        <v>20</v>
      </c>
      <c r="B17" t="s">
        <v>23</v>
      </c>
      <c r="C17" t="s">
        <v>23</v>
      </c>
      <c r="J17">
        <f>J3+J7</f>
        <v>25.151033386327502</v>
      </c>
      <c r="K17">
        <f t="shared" ref="K17:L17" si="6">K3+K7</f>
        <v>22.784810126582276</v>
      </c>
      <c r="L17">
        <f t="shared" si="6"/>
        <v>22.325203252032519</v>
      </c>
      <c r="M17">
        <f t="shared" si="1"/>
        <v>23.420348921647431</v>
      </c>
      <c r="N17">
        <f t="shared" si="2"/>
        <v>1.5163314799202225</v>
      </c>
    </row>
    <row r="18" spans="1:14" x14ac:dyDescent="0.2">
      <c r="A18" t="s">
        <v>21</v>
      </c>
      <c r="B18" t="s">
        <v>23</v>
      </c>
      <c r="C18" t="s">
        <v>23</v>
      </c>
      <c r="J18">
        <f>J3+J8</f>
        <v>34.279849469722883</v>
      </c>
      <c r="K18">
        <f t="shared" ref="K18:L18" si="7">K3+K8</f>
        <v>32.240353820344666</v>
      </c>
      <c r="L18">
        <f t="shared" si="7"/>
        <v>30.205128205128204</v>
      </c>
      <c r="M18">
        <f t="shared" si="1"/>
        <v>32.241777165065251</v>
      </c>
      <c r="N18">
        <f t="shared" si="2"/>
        <v>2.0373610051897182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34.279849469722883</v>
      </c>
      <c r="B23">
        <v>59.154929577464777</v>
      </c>
      <c r="D23">
        <f>B23-A23</f>
        <v>24.875080107741894</v>
      </c>
      <c r="E23">
        <f>AVERAGE(D23:D25)</f>
        <v>21.032088249645231</v>
      </c>
      <c r="F23">
        <f>STDEV(D23:D25)</f>
        <v>3.3977460492158462</v>
      </c>
      <c r="I23">
        <f>B23/A23</f>
        <v>1.7256472969553849</v>
      </c>
      <c r="J23">
        <f>AVERAGE(I23:I25)</f>
        <v>1.650841610153386</v>
      </c>
      <c r="K23">
        <f>STDEV(I23:I25)</f>
        <v>7.7157669090138187E-2</v>
      </c>
    </row>
    <row r="24" spans="1:14" x14ac:dyDescent="0.2">
      <c r="A24">
        <v>32.240353820344666</v>
      </c>
      <c r="B24">
        <v>50.666666666666671</v>
      </c>
      <c r="D24">
        <f>B24-A24</f>
        <v>18.426312846322006</v>
      </c>
      <c r="I24">
        <f t="shared" ref="I24:I25" si="8">B24/A24</f>
        <v>1.5715294859665725</v>
      </c>
    </row>
    <row r="25" spans="1:14" x14ac:dyDescent="0.2">
      <c r="A25">
        <v>30.205128205128204</v>
      </c>
      <c r="B25">
        <v>50</v>
      </c>
      <c r="D25">
        <f>B25-A25</f>
        <v>19.794871794871796</v>
      </c>
      <c r="I25">
        <f t="shared" si="8"/>
        <v>1.6553480475382003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50E9-2102-8E43-A335-EF6D4937FC29}">
  <dimension ref="A1:N25"/>
  <sheetViews>
    <sheetView workbookViewId="0">
      <selection activeCell="N32" sqref="N32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 s="1">
        <v>-1E-4</v>
      </c>
      <c r="E2" s="1">
        <v>-6.0000000000000002E-5</v>
      </c>
      <c r="F2" s="1">
        <v>-1E-4</v>
      </c>
      <c r="G2" s="1">
        <v>-8.2000000000000007E-3</v>
      </c>
      <c r="H2" s="1">
        <v>-7.7999999999999996E-3</v>
      </c>
      <c r="I2" s="1">
        <v>-7.3000000000000001E-3</v>
      </c>
      <c r="J2">
        <f>D2/G2*100</f>
        <v>1.2195121951219512</v>
      </c>
      <c r="K2">
        <f>E2/H2*100</f>
        <v>0.76923076923076927</v>
      </c>
      <c r="L2">
        <f>F2/I2*100</f>
        <v>1.3698630136986303</v>
      </c>
      <c r="M2">
        <f>AVERAGE(J2:L2)</f>
        <v>1.119535326017117</v>
      </c>
      <c r="N2">
        <f>STDEV(J2:L2)</f>
        <v>0.31254808276588236</v>
      </c>
    </row>
    <row r="3" spans="1:14" x14ac:dyDescent="0.2">
      <c r="A3" t="s">
        <v>43</v>
      </c>
      <c r="B3" t="s">
        <v>43</v>
      </c>
      <c r="C3" t="s">
        <v>43</v>
      </c>
      <c r="D3" s="1">
        <v>-1.6000000000000001E-3</v>
      </c>
      <c r="E3" s="1">
        <v>-1.5E-3</v>
      </c>
      <c r="F3" s="1">
        <v>-1.4E-3</v>
      </c>
      <c r="G3" s="1">
        <v>-7.4000000000000003E-3</v>
      </c>
      <c r="H3" s="1">
        <v>-7.9000000000000008E-3</v>
      </c>
      <c r="I3" s="1">
        <v>-7.4999999999999997E-3</v>
      </c>
      <c r="J3">
        <f t="shared" ref="J3:L13" si="0">D3/G3*100</f>
        <v>21.621621621621621</v>
      </c>
      <c r="K3">
        <f t="shared" si="0"/>
        <v>18.987341772151897</v>
      </c>
      <c r="L3">
        <f t="shared" si="0"/>
        <v>18.666666666666668</v>
      </c>
      <c r="M3">
        <f t="shared" ref="M3:M18" si="1">AVERAGE(J3:L3)</f>
        <v>19.758543353480064</v>
      </c>
      <c r="N3">
        <f t="shared" ref="N3:N18" si="2">STDEV(J3:L3)</f>
        <v>1.6214202434086928</v>
      </c>
    </row>
    <row r="4" spans="1:14" x14ac:dyDescent="0.2">
      <c r="A4" t="s">
        <v>24</v>
      </c>
      <c r="B4" t="s">
        <v>25</v>
      </c>
      <c r="C4" t="s">
        <v>25</v>
      </c>
      <c r="D4" s="1">
        <v>-2.0000000000000001E-4</v>
      </c>
      <c r="E4" s="1">
        <v>-2.0000000000000001E-4</v>
      </c>
      <c r="F4" s="1">
        <v>-2.0000000000000001E-4</v>
      </c>
      <c r="G4" s="1">
        <v>-7.9000000000000008E-3</v>
      </c>
      <c r="H4" s="1">
        <v>-8.3000000000000001E-3</v>
      </c>
      <c r="I4" s="1">
        <v>-8.3999999999999995E-3</v>
      </c>
      <c r="J4">
        <f t="shared" si="0"/>
        <v>2.5316455696202533</v>
      </c>
      <c r="K4">
        <f t="shared" si="0"/>
        <v>2.4096385542168677</v>
      </c>
      <c r="L4">
        <f t="shared" si="0"/>
        <v>2.3809523809523814</v>
      </c>
      <c r="M4">
        <f t="shared" si="1"/>
        <v>2.4407455015965009</v>
      </c>
      <c r="N4">
        <f t="shared" si="2"/>
        <v>8.0017753712424103E-2</v>
      </c>
    </row>
    <row r="5" spans="1:14" x14ac:dyDescent="0.2">
      <c r="A5" t="s">
        <v>26</v>
      </c>
      <c r="B5" t="s">
        <v>25</v>
      </c>
      <c r="C5" t="s">
        <v>25</v>
      </c>
      <c r="D5" s="1">
        <v>-2.0000000000000001E-4</v>
      </c>
      <c r="E5" s="1">
        <v>-2.0000000000000001E-4</v>
      </c>
      <c r="F5" s="1">
        <v>-2.9999999999999997E-4</v>
      </c>
      <c r="G5" s="1">
        <v>-8.2000000000000007E-3</v>
      </c>
      <c r="H5" s="1">
        <v>-7.9000000000000008E-3</v>
      </c>
      <c r="I5" s="1">
        <v>-8.2000000000000007E-3</v>
      </c>
      <c r="J5">
        <f t="shared" si="0"/>
        <v>2.4390243902439024</v>
      </c>
      <c r="K5">
        <f t="shared" si="0"/>
        <v>2.5316455696202533</v>
      </c>
      <c r="L5">
        <f t="shared" si="0"/>
        <v>3.6585365853658529</v>
      </c>
      <c r="M5">
        <f t="shared" si="1"/>
        <v>2.8764021817433361</v>
      </c>
      <c r="N5">
        <f t="shared" si="2"/>
        <v>0.67892955430937874</v>
      </c>
    </row>
    <row r="6" spans="1:14" x14ac:dyDescent="0.2">
      <c r="A6" t="s">
        <v>27</v>
      </c>
      <c r="B6" t="s">
        <v>25</v>
      </c>
      <c r="C6" t="s">
        <v>25</v>
      </c>
      <c r="D6" s="1">
        <v>-2.0000000000000001E-4</v>
      </c>
      <c r="E6" s="1">
        <v>-4.0000000000000002E-4</v>
      </c>
      <c r="F6" s="1">
        <v>-2.9999999999999997E-4</v>
      </c>
      <c r="G6" s="1">
        <v>-8.8000000000000005E-3</v>
      </c>
      <c r="H6" s="1">
        <v>-8.2000000000000007E-3</v>
      </c>
      <c r="I6" s="1">
        <v>-7.7000000000000002E-3</v>
      </c>
      <c r="J6">
        <f t="shared" si="0"/>
        <v>2.2727272727272729</v>
      </c>
      <c r="K6">
        <f t="shared" si="0"/>
        <v>4.8780487804878048</v>
      </c>
      <c r="L6">
        <f t="shared" si="0"/>
        <v>3.8961038961038952</v>
      </c>
      <c r="M6">
        <f t="shared" si="1"/>
        <v>3.6822933164396576</v>
      </c>
      <c r="N6">
        <f t="shared" si="2"/>
        <v>1.3157550162101503</v>
      </c>
    </row>
    <row r="7" spans="1:14" x14ac:dyDescent="0.2">
      <c r="A7" t="s">
        <v>28</v>
      </c>
      <c r="B7" t="s">
        <v>25</v>
      </c>
      <c r="C7" t="s">
        <v>25</v>
      </c>
      <c r="D7" s="1">
        <v>-2.9999999999999997E-4</v>
      </c>
      <c r="E7" s="1">
        <v>-2.0000000000000001E-4</v>
      </c>
      <c r="F7" s="1">
        <v>-2.9999999999999997E-4</v>
      </c>
      <c r="G7" s="1">
        <v>-8.3000000000000001E-3</v>
      </c>
      <c r="H7" s="1">
        <v>-8.0999999999999996E-3</v>
      </c>
      <c r="I7" s="1">
        <v>-8.0999999999999996E-3</v>
      </c>
      <c r="J7">
        <f t="shared" si="0"/>
        <v>3.6144578313253009</v>
      </c>
      <c r="K7">
        <f t="shared" si="0"/>
        <v>2.4691358024691361</v>
      </c>
      <c r="L7">
        <f t="shared" si="0"/>
        <v>3.7037037037037033</v>
      </c>
      <c r="M7">
        <f t="shared" si="1"/>
        <v>3.2624324458327134</v>
      </c>
      <c r="N7">
        <f t="shared" si="2"/>
        <v>0.6884626930437725</v>
      </c>
    </row>
    <row r="8" spans="1:14" x14ac:dyDescent="0.2">
      <c r="A8" t="s">
        <v>29</v>
      </c>
      <c r="B8" t="s">
        <v>25</v>
      </c>
      <c r="C8" t="s">
        <v>25</v>
      </c>
      <c r="D8" s="1">
        <v>-6.9999999999999999E-4</v>
      </c>
      <c r="E8" s="1">
        <v>-8.0000000000000004E-4</v>
      </c>
      <c r="F8" s="1">
        <v>-8.0000000000000004E-4</v>
      </c>
      <c r="G8" s="1">
        <v>-8.3000000000000001E-3</v>
      </c>
      <c r="H8" s="1">
        <v>-8.2000000000000007E-3</v>
      </c>
      <c r="I8" s="1">
        <v>-7.7999999999999996E-3</v>
      </c>
      <c r="J8">
        <f t="shared" si="0"/>
        <v>8.4337349397590362</v>
      </c>
      <c r="K8">
        <f t="shared" si="0"/>
        <v>9.7560975609756095</v>
      </c>
      <c r="L8">
        <f t="shared" si="0"/>
        <v>10.256410256410257</v>
      </c>
      <c r="M8">
        <f t="shared" si="1"/>
        <v>9.4820809190483004</v>
      </c>
      <c r="N8">
        <f t="shared" si="2"/>
        <v>0.94172722564564648</v>
      </c>
    </row>
    <row r="9" spans="1:14" x14ac:dyDescent="0.2">
      <c r="A9" t="s">
        <v>24</v>
      </c>
      <c r="B9" t="s">
        <v>22</v>
      </c>
      <c r="C9" t="s">
        <v>22</v>
      </c>
      <c r="D9" s="1">
        <v>-1.5E-3</v>
      </c>
      <c r="E9" s="1">
        <v>-2E-3</v>
      </c>
      <c r="F9" s="1">
        <v>-1.8E-3</v>
      </c>
      <c r="G9" s="1">
        <v>-7.4999999999999997E-3</v>
      </c>
      <c r="H9" s="1">
        <v>-7.7000000000000002E-3</v>
      </c>
      <c r="I9" s="1">
        <v>-8.0999999999999996E-3</v>
      </c>
      <c r="J9">
        <f t="shared" si="0"/>
        <v>20</v>
      </c>
      <c r="K9">
        <f t="shared" si="0"/>
        <v>25.97402597402597</v>
      </c>
      <c r="L9">
        <f t="shared" si="0"/>
        <v>22.222222222222225</v>
      </c>
      <c r="M9">
        <f t="shared" si="1"/>
        <v>22.732082732082731</v>
      </c>
      <c r="N9">
        <f t="shared" si="2"/>
        <v>3.0194726177299058</v>
      </c>
    </row>
    <row r="10" spans="1:14" x14ac:dyDescent="0.2">
      <c r="A10" t="s">
        <v>26</v>
      </c>
      <c r="B10" t="s">
        <v>22</v>
      </c>
      <c r="C10" t="s">
        <v>22</v>
      </c>
      <c r="D10" s="1">
        <v>-1.6999999999999999E-3</v>
      </c>
      <c r="E10" s="1">
        <v>-1.6000000000000001E-3</v>
      </c>
      <c r="F10" s="1">
        <v>-1.4E-3</v>
      </c>
      <c r="G10" s="1">
        <v>-7.3000000000000001E-3</v>
      </c>
      <c r="H10" s="1">
        <v>-7.0000000000000001E-3</v>
      </c>
      <c r="I10" s="1">
        <v>-7.4999999999999997E-3</v>
      </c>
      <c r="J10">
        <f t="shared" si="0"/>
        <v>23.287671232876711</v>
      </c>
      <c r="K10">
        <f t="shared" si="0"/>
        <v>22.857142857142858</v>
      </c>
      <c r="L10">
        <f t="shared" si="0"/>
        <v>18.666666666666668</v>
      </c>
      <c r="M10">
        <f t="shared" si="1"/>
        <v>21.603826918895411</v>
      </c>
      <c r="N10">
        <f t="shared" si="2"/>
        <v>2.5527478197096407</v>
      </c>
    </row>
    <row r="11" spans="1:14" x14ac:dyDescent="0.2">
      <c r="A11" t="s">
        <v>27</v>
      </c>
      <c r="B11" t="s">
        <v>22</v>
      </c>
      <c r="C11" t="s">
        <v>22</v>
      </c>
      <c r="D11" s="1">
        <v>-1.8E-3</v>
      </c>
      <c r="E11" s="1">
        <v>-2E-3</v>
      </c>
      <c r="F11" s="1">
        <v>-1.6000000000000001E-3</v>
      </c>
      <c r="G11" s="1">
        <v>-7.4999999999999997E-3</v>
      </c>
      <c r="H11" s="1">
        <v>-7.7999999999999996E-3</v>
      </c>
      <c r="I11" s="1">
        <v>-7.4999999999999997E-3</v>
      </c>
      <c r="J11">
        <f t="shared" si="0"/>
        <v>24</v>
      </c>
      <c r="K11">
        <f t="shared" si="0"/>
        <v>25.641025641025646</v>
      </c>
      <c r="L11">
        <f t="shared" si="0"/>
        <v>21.333333333333336</v>
      </c>
      <c r="M11">
        <f t="shared" si="1"/>
        <v>23.658119658119659</v>
      </c>
      <c r="N11">
        <f t="shared" si="2"/>
        <v>2.1741009361483288</v>
      </c>
    </row>
    <row r="12" spans="1:14" x14ac:dyDescent="0.2">
      <c r="A12" t="s">
        <v>28</v>
      </c>
      <c r="B12" t="s">
        <v>22</v>
      </c>
      <c r="C12" t="s">
        <v>22</v>
      </c>
      <c r="D12" s="1">
        <v>-1.9E-3</v>
      </c>
      <c r="E12" s="1">
        <v>-1.6999999999999999E-3</v>
      </c>
      <c r="F12" s="1">
        <v>-2.0999999999999999E-3</v>
      </c>
      <c r="G12" s="1">
        <v>-6.8999999999999999E-3</v>
      </c>
      <c r="H12" s="1">
        <v>-7.1000000000000004E-3</v>
      </c>
      <c r="I12" s="1">
        <v>-7.1999999999999998E-3</v>
      </c>
      <c r="J12">
        <f t="shared" si="0"/>
        <v>27.536231884057973</v>
      </c>
      <c r="K12">
        <f t="shared" si="0"/>
        <v>23.943661971830984</v>
      </c>
      <c r="L12">
        <f t="shared" si="0"/>
        <v>29.166666666666664</v>
      </c>
      <c r="M12">
        <f t="shared" si="1"/>
        <v>26.882186840851876</v>
      </c>
      <c r="N12">
        <f t="shared" si="2"/>
        <v>2.6722229883517841</v>
      </c>
    </row>
    <row r="13" spans="1:14" x14ac:dyDescent="0.2">
      <c r="A13" t="s">
        <v>29</v>
      </c>
      <c r="B13" t="s">
        <v>22</v>
      </c>
      <c r="C13" t="s">
        <v>22</v>
      </c>
      <c r="D13" s="1">
        <v>-2.8999999999999998E-3</v>
      </c>
      <c r="E13" s="1">
        <v>-2.8E-3</v>
      </c>
      <c r="F13" s="1">
        <v>-3.0999999999999999E-3</v>
      </c>
      <c r="G13" s="1">
        <v>-7.6E-3</v>
      </c>
      <c r="H13" s="1">
        <v>-7.0000000000000001E-3</v>
      </c>
      <c r="I13" s="1">
        <v>-7.1000000000000004E-3</v>
      </c>
      <c r="J13">
        <f t="shared" si="0"/>
        <v>38.157894736842103</v>
      </c>
      <c r="K13">
        <f t="shared" si="0"/>
        <v>40</v>
      </c>
      <c r="L13">
        <f t="shared" si="0"/>
        <v>43.661971830985912</v>
      </c>
      <c r="M13">
        <f t="shared" si="1"/>
        <v>40.60662218927601</v>
      </c>
      <c r="N13">
        <f t="shared" si="2"/>
        <v>2.8017332180207934</v>
      </c>
    </row>
    <row r="14" spans="1:14" x14ac:dyDescent="0.2">
      <c r="A14" t="s">
        <v>24</v>
      </c>
      <c r="B14" t="s">
        <v>23</v>
      </c>
      <c r="C14" t="s">
        <v>23</v>
      </c>
      <c r="J14">
        <f>J3+J4</f>
        <v>24.153267191241873</v>
      </c>
      <c r="K14">
        <f t="shared" ref="K14:L14" si="3">K3+K4</f>
        <v>21.396980326368766</v>
      </c>
      <c r="L14">
        <f t="shared" si="3"/>
        <v>21.047619047619051</v>
      </c>
      <c r="M14">
        <f t="shared" si="1"/>
        <v>22.199288855076563</v>
      </c>
      <c r="N14">
        <f t="shared" si="2"/>
        <v>1.7011868884472756</v>
      </c>
    </row>
    <row r="15" spans="1:14" x14ac:dyDescent="0.2">
      <c r="A15" t="s">
        <v>26</v>
      </c>
      <c r="B15" t="s">
        <v>23</v>
      </c>
      <c r="C15" t="s">
        <v>23</v>
      </c>
      <c r="J15">
        <f>J3+J5</f>
        <v>24.060646011865522</v>
      </c>
      <c r="K15">
        <f t="shared" ref="K15:L15" si="4">K3+K5</f>
        <v>21.518987341772149</v>
      </c>
      <c r="L15">
        <f t="shared" si="4"/>
        <v>22.325203252032519</v>
      </c>
      <c r="M15">
        <f t="shared" si="1"/>
        <v>22.634945535223398</v>
      </c>
      <c r="N15">
        <f t="shared" si="2"/>
        <v>1.2988311708272273</v>
      </c>
    </row>
    <row r="16" spans="1:14" x14ac:dyDescent="0.2">
      <c r="A16" t="s">
        <v>27</v>
      </c>
      <c r="B16" t="s">
        <v>23</v>
      </c>
      <c r="C16" t="s">
        <v>23</v>
      </c>
      <c r="J16">
        <f>J3+J6</f>
        <v>23.894348894348894</v>
      </c>
      <c r="K16">
        <f t="shared" ref="K16:L16" si="5">K3+K6</f>
        <v>23.865390552639703</v>
      </c>
      <c r="L16">
        <f t="shared" si="5"/>
        <v>22.562770562770563</v>
      </c>
      <c r="M16">
        <f t="shared" si="1"/>
        <v>23.440836669919719</v>
      </c>
      <c r="N16">
        <f t="shared" si="2"/>
        <v>0.76056539020763547</v>
      </c>
    </row>
    <row r="17" spans="1:14" x14ac:dyDescent="0.2">
      <c r="A17" t="s">
        <v>28</v>
      </c>
      <c r="B17" t="s">
        <v>23</v>
      </c>
      <c r="C17" t="s">
        <v>23</v>
      </c>
      <c r="J17">
        <f>J3+J7</f>
        <v>25.236079452946921</v>
      </c>
      <c r="K17">
        <f t="shared" ref="K17:L17" si="6">K3+K7</f>
        <v>21.456477574621033</v>
      </c>
      <c r="L17">
        <f t="shared" si="6"/>
        <v>22.37037037037037</v>
      </c>
      <c r="M17">
        <f t="shared" si="1"/>
        <v>23.020975799312776</v>
      </c>
      <c r="N17">
        <f t="shared" si="2"/>
        <v>1.9720073929344542</v>
      </c>
    </row>
    <row r="18" spans="1:14" x14ac:dyDescent="0.2">
      <c r="A18" t="s">
        <v>29</v>
      </c>
      <c r="B18" t="s">
        <v>23</v>
      </c>
      <c r="C18" t="s">
        <v>23</v>
      </c>
      <c r="J18">
        <f>J3+J8</f>
        <v>30.055356561380655</v>
      </c>
      <c r="K18">
        <f t="shared" ref="K18:L18" si="7">K3+K8</f>
        <v>28.743439333127505</v>
      </c>
      <c r="L18">
        <f t="shared" si="7"/>
        <v>28.923076923076927</v>
      </c>
      <c r="M18">
        <f t="shared" si="1"/>
        <v>29.240624272528361</v>
      </c>
      <c r="N18">
        <f t="shared" si="2"/>
        <v>0.71127276259152605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30.055356561380655</v>
      </c>
      <c r="B23">
        <v>38.157894736842103</v>
      </c>
      <c r="D23">
        <f>B23-A23</f>
        <v>8.1025381754614472</v>
      </c>
      <c r="E23">
        <f>AVERAGE(D23:D25)</f>
        <v>11.365997916747643</v>
      </c>
      <c r="F23">
        <f>STDEV(D23:D25)</f>
        <v>3.3195316015698118</v>
      </c>
      <c r="I23">
        <f>B23/A23</f>
        <v>1.2695871585790044</v>
      </c>
      <c r="J23">
        <f>AVERAGE(I23:I25)</f>
        <v>1.3902661740349682</v>
      </c>
      <c r="K23">
        <f>STDEV(I23:I25)</f>
        <v>0.12000689014859692</v>
      </c>
    </row>
    <row r="24" spans="1:14" x14ac:dyDescent="0.2">
      <c r="A24">
        <v>28.743439333127505</v>
      </c>
      <c r="B24">
        <v>40</v>
      </c>
      <c r="D24">
        <f>B24-A24</f>
        <v>11.256560666872495</v>
      </c>
      <c r="I24">
        <f t="shared" ref="I24:I25" si="8">B24/A24</f>
        <v>1.391621911922664</v>
      </c>
    </row>
    <row r="25" spans="1:14" x14ac:dyDescent="0.2">
      <c r="A25">
        <v>28.923076923076927</v>
      </c>
      <c r="B25">
        <v>43.661971830985912</v>
      </c>
      <c r="D25">
        <f>B25-A25</f>
        <v>14.738894907908985</v>
      </c>
      <c r="I25">
        <f t="shared" si="8"/>
        <v>1.5095894516032362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ECF9-6EE6-BE49-B0B0-6F0D505E119D}">
  <dimension ref="A1:N25"/>
  <sheetViews>
    <sheetView workbookViewId="0">
      <selection activeCell="J23" sqref="J23:K23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-1E-4</v>
      </c>
      <c r="E2">
        <v>-2.0000000000000001E-4</v>
      </c>
      <c r="F2">
        <v>-2.0000000000000001E-4</v>
      </c>
      <c r="G2">
        <v>-7.9000000000000008E-3</v>
      </c>
      <c r="H2">
        <v>-7.7000000000000002E-3</v>
      </c>
      <c r="I2">
        <v>-7.4999999999999997E-3</v>
      </c>
      <c r="J2">
        <f>D2/G2*100</f>
        <v>1.2658227848101267</v>
      </c>
      <c r="K2">
        <f>E2/H2*100</f>
        <v>2.5974025974025974</v>
      </c>
      <c r="L2">
        <f>F2/I2*100</f>
        <v>2.666666666666667</v>
      </c>
      <c r="M2">
        <f>AVERAGE(J2:L2)</f>
        <v>2.176630682959797</v>
      </c>
      <c r="N2">
        <f>STDEV(J2:L2)</f>
        <v>0.78954268302709152</v>
      </c>
    </row>
    <row r="3" spans="1:14" x14ac:dyDescent="0.2">
      <c r="A3" t="s">
        <v>44</v>
      </c>
      <c r="B3" t="s">
        <v>44</v>
      </c>
      <c r="C3" t="s">
        <v>44</v>
      </c>
      <c r="D3">
        <v>-2.0999999999999999E-3</v>
      </c>
      <c r="E3">
        <v>-2E-3</v>
      </c>
      <c r="F3">
        <v>-2.8999999999999998E-3</v>
      </c>
      <c r="G3">
        <v>-7.6E-3</v>
      </c>
      <c r="H3">
        <v>-7.6E-3</v>
      </c>
      <c r="I3">
        <v>-8.6E-3</v>
      </c>
      <c r="J3">
        <f t="shared" ref="J3:L13" si="0">D3/G3*100</f>
        <v>27.631578947368418</v>
      </c>
      <c r="K3">
        <f t="shared" si="0"/>
        <v>26.315789473684209</v>
      </c>
      <c r="L3">
        <f t="shared" si="0"/>
        <v>33.720930232558139</v>
      </c>
      <c r="M3">
        <f t="shared" ref="M3:M18" si="1">AVERAGE(J3:L3)</f>
        <v>29.222766217870259</v>
      </c>
      <c r="N3">
        <f t="shared" ref="N3:N18" si="2">STDEV(J3:L3)</f>
        <v>3.9506879289611141</v>
      </c>
    </row>
    <row r="4" spans="1:14" x14ac:dyDescent="0.2">
      <c r="A4" t="s">
        <v>45</v>
      </c>
      <c r="B4" t="s">
        <v>17</v>
      </c>
      <c r="C4" t="s">
        <v>17</v>
      </c>
      <c r="D4">
        <v>-1E-4</v>
      </c>
      <c r="E4">
        <v>-2.0000000000000001E-4</v>
      </c>
      <c r="F4">
        <v>-2.0000000000000001E-4</v>
      </c>
      <c r="G4">
        <v>-7.7000000000000002E-3</v>
      </c>
      <c r="H4">
        <v>-7.7000000000000002E-3</v>
      </c>
      <c r="I4">
        <v>-7.1999999999999998E-3</v>
      </c>
      <c r="J4">
        <f t="shared" si="0"/>
        <v>1.2987012987012987</v>
      </c>
      <c r="K4">
        <f t="shared" si="0"/>
        <v>2.5974025974025974</v>
      </c>
      <c r="L4">
        <f t="shared" si="0"/>
        <v>2.7777777777777781</v>
      </c>
      <c r="M4">
        <f t="shared" si="1"/>
        <v>2.2246272246272247</v>
      </c>
      <c r="N4">
        <f t="shared" si="2"/>
        <v>0.80693117218891952</v>
      </c>
    </row>
    <row r="5" spans="1:14" x14ac:dyDescent="0.2">
      <c r="A5" t="s">
        <v>46</v>
      </c>
      <c r="B5" t="s">
        <v>17</v>
      </c>
      <c r="C5" t="s">
        <v>17</v>
      </c>
      <c r="D5">
        <v>-2.0000000000000001E-4</v>
      </c>
      <c r="E5">
        <v>-2.9999999999999997E-4</v>
      </c>
      <c r="F5">
        <v>-2.0000000000000001E-4</v>
      </c>
      <c r="G5">
        <v>-7.3000000000000001E-3</v>
      </c>
      <c r="H5">
        <v>-7.1999999999999998E-3</v>
      </c>
      <c r="I5">
        <v>-6.7999999999999996E-3</v>
      </c>
      <c r="J5">
        <f t="shared" si="0"/>
        <v>2.7397260273972606</v>
      </c>
      <c r="K5">
        <f t="shared" si="0"/>
        <v>4.1666666666666661</v>
      </c>
      <c r="L5">
        <f t="shared" si="0"/>
        <v>2.9411764705882355</v>
      </c>
      <c r="M5">
        <f t="shared" si="1"/>
        <v>3.282523054884054</v>
      </c>
      <c r="N5">
        <f t="shared" si="2"/>
        <v>0.77228752091268715</v>
      </c>
    </row>
    <row r="6" spans="1:14" x14ac:dyDescent="0.2">
      <c r="A6" t="s">
        <v>47</v>
      </c>
      <c r="B6" t="s">
        <v>17</v>
      </c>
      <c r="C6" t="s">
        <v>17</v>
      </c>
      <c r="D6">
        <v>-2.0000000000000001E-4</v>
      </c>
      <c r="E6">
        <v>-2.9999999999999997E-4</v>
      </c>
      <c r="F6">
        <v>-6.9999999999999994E-5</v>
      </c>
      <c r="G6">
        <v>-6.7000000000000002E-3</v>
      </c>
      <c r="H6">
        <v>-7.4999999999999997E-3</v>
      </c>
      <c r="I6">
        <v>-7.6E-3</v>
      </c>
      <c r="J6">
        <f t="shared" si="0"/>
        <v>2.9850746268656714</v>
      </c>
      <c r="K6">
        <f t="shared" si="0"/>
        <v>4</v>
      </c>
      <c r="L6">
        <f t="shared" si="0"/>
        <v>0.92105263157894723</v>
      </c>
      <c r="M6">
        <f t="shared" si="1"/>
        <v>2.6353757528148729</v>
      </c>
      <c r="N6">
        <f t="shared" si="2"/>
        <v>1.5689793501703682</v>
      </c>
    </row>
    <row r="7" spans="1:14" x14ac:dyDescent="0.2">
      <c r="A7" t="s">
        <v>48</v>
      </c>
      <c r="B7" t="s">
        <v>17</v>
      </c>
      <c r="C7" t="s">
        <v>17</v>
      </c>
      <c r="D7">
        <v>-2.0000000000000001E-4</v>
      </c>
      <c r="E7">
        <v>-4.0000000000000002E-4</v>
      </c>
      <c r="F7">
        <v>-2.9999999999999997E-4</v>
      </c>
      <c r="G7">
        <v>-8.3000000000000001E-3</v>
      </c>
      <c r="H7">
        <v>-7.1999999999999998E-3</v>
      </c>
      <c r="I7">
        <v>-6.7999999999999996E-3</v>
      </c>
      <c r="J7">
        <f t="shared" si="0"/>
        <v>2.4096385542168677</v>
      </c>
      <c r="K7">
        <f t="shared" si="0"/>
        <v>5.5555555555555562</v>
      </c>
      <c r="L7">
        <f t="shared" si="0"/>
        <v>4.4117647058823524</v>
      </c>
      <c r="M7">
        <f t="shared" si="1"/>
        <v>4.1256529385515925</v>
      </c>
      <c r="N7">
        <f t="shared" si="2"/>
        <v>1.5923546722956528</v>
      </c>
    </row>
    <row r="8" spans="1:14" x14ac:dyDescent="0.2">
      <c r="A8" t="s">
        <v>49</v>
      </c>
      <c r="B8" t="s">
        <v>17</v>
      </c>
      <c r="C8" t="s">
        <v>17</v>
      </c>
      <c r="D8">
        <v>-1.1000000000000001E-3</v>
      </c>
      <c r="E8">
        <v>-1.1000000000000001E-3</v>
      </c>
      <c r="F8">
        <v>-1.4E-3</v>
      </c>
      <c r="G8">
        <v>-7.3000000000000001E-3</v>
      </c>
      <c r="H8">
        <v>-7.7999999999999996E-3</v>
      </c>
      <c r="I8">
        <v>-7.7999999999999996E-3</v>
      </c>
      <c r="J8">
        <f t="shared" si="0"/>
        <v>15.068493150684933</v>
      </c>
      <c r="K8">
        <f t="shared" si="0"/>
        <v>14.102564102564106</v>
      </c>
      <c r="L8">
        <f t="shared" si="0"/>
        <v>17.948717948717949</v>
      </c>
      <c r="M8">
        <f t="shared" si="1"/>
        <v>15.706591733988995</v>
      </c>
      <c r="N8">
        <f t="shared" si="2"/>
        <v>2.0009003482387708</v>
      </c>
    </row>
    <row r="9" spans="1:14" x14ac:dyDescent="0.2">
      <c r="A9" t="s">
        <v>45</v>
      </c>
      <c r="B9" t="s">
        <v>22</v>
      </c>
      <c r="C9" t="s">
        <v>22</v>
      </c>
      <c r="D9">
        <v>-2.5000000000000001E-3</v>
      </c>
      <c r="E9">
        <v>-2.3999999999999998E-3</v>
      </c>
      <c r="F9">
        <v>-2.2000000000000001E-3</v>
      </c>
      <c r="G9">
        <v>-8.0000000000000002E-3</v>
      </c>
      <c r="H9">
        <v>-8.0000000000000002E-3</v>
      </c>
      <c r="I9">
        <v>-7.9000000000000008E-3</v>
      </c>
      <c r="J9">
        <f t="shared" si="0"/>
        <v>31.25</v>
      </c>
      <c r="K9">
        <f t="shared" si="0"/>
        <v>30</v>
      </c>
      <c r="L9">
        <f t="shared" si="0"/>
        <v>27.848101265822784</v>
      </c>
      <c r="M9">
        <f t="shared" si="1"/>
        <v>29.699367088607591</v>
      </c>
      <c r="N9">
        <f t="shared" si="2"/>
        <v>1.7207596752476335</v>
      </c>
    </row>
    <row r="10" spans="1:14" x14ac:dyDescent="0.2">
      <c r="A10" t="s">
        <v>46</v>
      </c>
      <c r="B10" t="s">
        <v>22</v>
      </c>
      <c r="C10" t="s">
        <v>22</v>
      </c>
      <c r="D10">
        <v>-2.5000000000000001E-3</v>
      </c>
      <c r="E10">
        <v>-2.0999999999999999E-3</v>
      </c>
      <c r="F10">
        <v>-2.3999999999999998E-3</v>
      </c>
      <c r="G10">
        <v>-8.0000000000000002E-3</v>
      </c>
      <c r="H10">
        <v>-8.2000000000000007E-3</v>
      </c>
      <c r="I10">
        <v>-8.0999999999999996E-3</v>
      </c>
      <c r="J10">
        <f t="shared" si="0"/>
        <v>31.25</v>
      </c>
      <c r="K10">
        <f t="shared" si="0"/>
        <v>25.609756097560972</v>
      </c>
      <c r="L10">
        <f t="shared" si="0"/>
        <v>29.629629629629626</v>
      </c>
      <c r="M10">
        <f t="shared" si="1"/>
        <v>28.82979524239687</v>
      </c>
      <c r="N10">
        <f t="shared" si="2"/>
        <v>2.9039437158802102</v>
      </c>
    </row>
    <row r="11" spans="1:14" x14ac:dyDescent="0.2">
      <c r="A11" t="s">
        <v>47</v>
      </c>
      <c r="B11" t="s">
        <v>22</v>
      </c>
      <c r="C11" t="s">
        <v>22</v>
      </c>
      <c r="D11">
        <v>-2.3999999999999998E-3</v>
      </c>
      <c r="E11">
        <v>-2.5000000000000001E-3</v>
      </c>
      <c r="F11">
        <v>-2.5000000000000001E-3</v>
      </c>
      <c r="G11">
        <v>-7.7999999999999996E-3</v>
      </c>
      <c r="H11">
        <v>-7.7000000000000002E-3</v>
      </c>
      <c r="I11">
        <v>-7.9000000000000008E-3</v>
      </c>
      <c r="J11">
        <f t="shared" si="0"/>
        <v>30.769230769230766</v>
      </c>
      <c r="K11">
        <f t="shared" si="0"/>
        <v>32.467532467532465</v>
      </c>
      <c r="L11">
        <f t="shared" si="0"/>
        <v>31.645569620253163</v>
      </c>
      <c r="M11">
        <f t="shared" si="1"/>
        <v>31.62744428567213</v>
      </c>
      <c r="N11">
        <f t="shared" si="2"/>
        <v>0.84929592041223401</v>
      </c>
    </row>
    <row r="12" spans="1:14" x14ac:dyDescent="0.2">
      <c r="A12" t="s">
        <v>48</v>
      </c>
      <c r="B12" t="s">
        <v>22</v>
      </c>
      <c r="C12" t="s">
        <v>22</v>
      </c>
      <c r="D12">
        <v>-2.7000000000000001E-3</v>
      </c>
      <c r="E12">
        <v>-2.8E-3</v>
      </c>
      <c r="F12">
        <v>-2.3999999999999998E-3</v>
      </c>
      <c r="G12">
        <v>-8.0000000000000002E-3</v>
      </c>
      <c r="H12">
        <v>-7.9000000000000008E-3</v>
      </c>
      <c r="I12">
        <v>-7.6E-3</v>
      </c>
      <c r="J12">
        <f t="shared" si="0"/>
        <v>33.75</v>
      </c>
      <c r="K12">
        <f t="shared" si="0"/>
        <v>35.443037974683541</v>
      </c>
      <c r="L12">
        <f t="shared" si="0"/>
        <v>31.578947368421051</v>
      </c>
      <c r="M12">
        <f t="shared" si="1"/>
        <v>33.590661781034861</v>
      </c>
      <c r="N12">
        <f t="shared" si="2"/>
        <v>1.9369668439002101</v>
      </c>
    </row>
    <row r="13" spans="1:14" x14ac:dyDescent="0.2">
      <c r="A13" t="s">
        <v>49</v>
      </c>
      <c r="B13" t="s">
        <v>22</v>
      </c>
      <c r="C13" t="s">
        <v>22</v>
      </c>
      <c r="D13">
        <v>-3.5000000000000001E-3</v>
      </c>
      <c r="E13">
        <v>-4.1999999999999997E-3</v>
      </c>
      <c r="F13">
        <v>-3.7000000000000002E-3</v>
      </c>
      <c r="G13">
        <v>-7.4999999999999997E-3</v>
      </c>
      <c r="H13">
        <v>-7.6E-3</v>
      </c>
      <c r="I13">
        <v>-7.7000000000000002E-3</v>
      </c>
      <c r="J13">
        <f t="shared" si="0"/>
        <v>46.666666666666664</v>
      </c>
      <c r="K13">
        <f t="shared" si="0"/>
        <v>55.263157894736835</v>
      </c>
      <c r="L13">
        <f t="shared" si="0"/>
        <v>48.051948051948052</v>
      </c>
      <c r="M13">
        <f t="shared" si="1"/>
        <v>49.993924204450515</v>
      </c>
      <c r="N13">
        <f t="shared" si="2"/>
        <v>4.6155572676804759</v>
      </c>
    </row>
    <row r="14" spans="1:14" x14ac:dyDescent="0.2">
      <c r="A14" t="s">
        <v>45</v>
      </c>
      <c r="B14" t="s">
        <v>23</v>
      </c>
      <c r="C14" t="s">
        <v>23</v>
      </c>
      <c r="J14">
        <f>J3+J4</f>
        <v>28.930280246069717</v>
      </c>
      <c r="K14">
        <f t="shared" ref="K14:L14" si="3">K3+K4</f>
        <v>28.913192071086804</v>
      </c>
      <c r="L14">
        <f t="shared" si="3"/>
        <v>36.498708010335918</v>
      </c>
      <c r="M14">
        <f t="shared" si="1"/>
        <v>31.447393442497482</v>
      </c>
      <c r="N14">
        <f t="shared" si="2"/>
        <v>4.3745750820935356</v>
      </c>
    </row>
    <row r="15" spans="1:14" x14ac:dyDescent="0.2">
      <c r="A15" t="s">
        <v>46</v>
      </c>
      <c r="B15" t="s">
        <v>23</v>
      </c>
      <c r="C15" t="s">
        <v>23</v>
      </c>
      <c r="J15">
        <f>J3+J5</f>
        <v>30.371304974765678</v>
      </c>
      <c r="K15">
        <f t="shared" ref="K15:L15" si="4">K3+K5</f>
        <v>30.482456140350877</v>
      </c>
      <c r="L15">
        <f t="shared" si="4"/>
        <v>36.662106703146378</v>
      </c>
      <c r="M15">
        <f t="shared" si="1"/>
        <v>32.505289272754311</v>
      </c>
      <c r="N15">
        <f t="shared" si="2"/>
        <v>3.6003384573691428</v>
      </c>
    </row>
    <row r="16" spans="1:14" x14ac:dyDescent="0.2">
      <c r="A16" t="s">
        <v>47</v>
      </c>
      <c r="B16" t="s">
        <v>23</v>
      </c>
      <c r="C16" t="s">
        <v>23</v>
      </c>
      <c r="J16">
        <f>J3+J6</f>
        <v>30.616653574234089</v>
      </c>
      <c r="K16">
        <f t="shared" ref="K16:L16" si="5">K3+K6</f>
        <v>30.315789473684209</v>
      </c>
      <c r="L16">
        <f t="shared" si="5"/>
        <v>34.641982864137084</v>
      </c>
      <c r="M16">
        <f t="shared" si="1"/>
        <v>31.858141970685125</v>
      </c>
      <c r="N16">
        <f t="shared" si="2"/>
        <v>2.4155656463427904</v>
      </c>
    </row>
    <row r="17" spans="1:14" x14ac:dyDescent="0.2">
      <c r="A17" t="s">
        <v>48</v>
      </c>
      <c r="B17" t="s">
        <v>23</v>
      </c>
      <c r="C17" t="s">
        <v>23</v>
      </c>
      <c r="J17">
        <f>J3+J7</f>
        <v>30.041217501585287</v>
      </c>
      <c r="K17">
        <f t="shared" ref="K17:L17" si="6">K3+K7</f>
        <v>31.871345029239766</v>
      </c>
      <c r="L17">
        <f t="shared" si="6"/>
        <v>38.132694938440494</v>
      </c>
      <c r="M17">
        <f t="shared" si="1"/>
        <v>33.348419156421848</v>
      </c>
      <c r="N17">
        <f t="shared" si="2"/>
        <v>4.2431489203982773</v>
      </c>
    </row>
    <row r="18" spans="1:14" x14ac:dyDescent="0.2">
      <c r="A18" t="s">
        <v>49</v>
      </c>
      <c r="B18" t="s">
        <v>23</v>
      </c>
      <c r="C18" t="s">
        <v>23</v>
      </c>
      <c r="J18">
        <f>J3+J8</f>
        <v>42.700072098053354</v>
      </c>
      <c r="K18">
        <f t="shared" ref="K18:L18" si="7">K3+K8</f>
        <v>40.418353576248315</v>
      </c>
      <c r="L18">
        <f t="shared" si="7"/>
        <v>51.669648181276088</v>
      </c>
      <c r="M18">
        <f t="shared" si="1"/>
        <v>44.929357951859252</v>
      </c>
      <c r="N18">
        <f t="shared" si="2"/>
        <v>5.9477049469325882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42.700072098053354</v>
      </c>
      <c r="B23">
        <v>46.666666666666664</v>
      </c>
      <c r="D23">
        <f>B23-A23</f>
        <v>3.9665945686133099</v>
      </c>
      <c r="E23">
        <f>AVERAGE(D23:D25)</f>
        <v>5.0645662525912654</v>
      </c>
      <c r="F23">
        <f>STDEV(D23:D25)</f>
        <v>9.280095580624403</v>
      </c>
      <c r="I23">
        <f>B23/A23</f>
        <v>1.0928943295342619</v>
      </c>
      <c r="J23">
        <f>AVERAGE(I23:I25)</f>
        <v>1.1300523884734424</v>
      </c>
      <c r="K23">
        <f>STDEV(I23:I25)</f>
        <v>0.22100275521452553</v>
      </c>
    </row>
    <row r="24" spans="1:14" x14ac:dyDescent="0.2">
      <c r="A24">
        <v>40.418353576248315</v>
      </c>
      <c r="B24">
        <v>55.263157894736835</v>
      </c>
      <c r="D24">
        <f>B24-A24</f>
        <v>14.844804318488521</v>
      </c>
      <c r="I24">
        <f t="shared" ref="I24:I25" si="8">B24/A24</f>
        <v>1.367278797996661</v>
      </c>
    </row>
    <row r="25" spans="1:14" x14ac:dyDescent="0.2">
      <c r="A25">
        <v>51.669648181276088</v>
      </c>
      <c r="B25">
        <v>48.051948051948052</v>
      </c>
      <c r="D25">
        <f>B25-A25</f>
        <v>-3.6177001293280355</v>
      </c>
      <c r="I25">
        <f t="shared" si="8"/>
        <v>0.92998403788940431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95641-3900-4D49-B4FD-988E3361BA96}">
  <dimension ref="A1:N25"/>
  <sheetViews>
    <sheetView workbookViewId="0">
      <selection activeCell="A22" sqref="A22:K25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-1E-4</v>
      </c>
      <c r="E2">
        <v>-2.0000000000000001E-4</v>
      </c>
      <c r="F2">
        <v>-2.0000000000000001E-4</v>
      </c>
      <c r="G2">
        <v>-7.9000000000000008E-3</v>
      </c>
      <c r="H2">
        <v>-7.7000000000000002E-3</v>
      </c>
      <c r="I2">
        <v>-7.4999999999999997E-3</v>
      </c>
      <c r="J2">
        <f>D2/G2*100</f>
        <v>1.2658227848101267</v>
      </c>
      <c r="K2">
        <f>E2/H2*100</f>
        <v>2.5974025974025974</v>
      </c>
      <c r="L2">
        <f>F2/I2*100</f>
        <v>2.666666666666667</v>
      </c>
      <c r="M2">
        <f>AVERAGE(J2:L2)</f>
        <v>2.176630682959797</v>
      </c>
      <c r="N2">
        <f>STDEV(J2:L2)</f>
        <v>0.78954268302709152</v>
      </c>
    </row>
    <row r="3" spans="1:14" x14ac:dyDescent="0.2">
      <c r="A3" t="s">
        <v>44</v>
      </c>
      <c r="B3" t="s">
        <v>44</v>
      </c>
      <c r="C3" t="s">
        <v>44</v>
      </c>
      <c r="D3">
        <v>-2.0999999999999999E-3</v>
      </c>
      <c r="E3">
        <v>-2E-3</v>
      </c>
      <c r="F3">
        <v>-2.8999999999999998E-3</v>
      </c>
      <c r="G3">
        <v>-7.6E-3</v>
      </c>
      <c r="H3">
        <v>-7.6E-3</v>
      </c>
      <c r="I3">
        <v>-8.6E-3</v>
      </c>
      <c r="J3">
        <f t="shared" ref="J3:L13" si="0">D3/G3*100</f>
        <v>27.631578947368418</v>
      </c>
      <c r="K3">
        <f t="shared" si="0"/>
        <v>26.315789473684209</v>
      </c>
      <c r="L3">
        <f t="shared" si="0"/>
        <v>33.720930232558139</v>
      </c>
      <c r="M3">
        <f t="shared" ref="M3:M18" si="1">AVERAGE(J3:L3)</f>
        <v>29.222766217870259</v>
      </c>
      <c r="N3">
        <f t="shared" ref="N3:N18" si="2">STDEV(J3:L3)</f>
        <v>3.9506879289611141</v>
      </c>
    </row>
    <row r="4" spans="1:14" x14ac:dyDescent="0.2">
      <c r="A4" t="s">
        <v>50</v>
      </c>
      <c r="B4" t="s">
        <v>25</v>
      </c>
      <c r="C4" t="s">
        <v>25</v>
      </c>
      <c r="D4">
        <v>-1E-4</v>
      </c>
      <c r="E4">
        <v>-8.0000000000000007E-5</v>
      </c>
      <c r="F4">
        <v>-2.0000000000000001E-4</v>
      </c>
      <c r="G4">
        <v>-8.0000000000000002E-3</v>
      </c>
      <c r="H4">
        <v>-8.2000000000000007E-3</v>
      </c>
      <c r="I4">
        <v>-8.2000000000000007E-3</v>
      </c>
      <c r="J4">
        <f t="shared" si="0"/>
        <v>1.25</v>
      </c>
      <c r="K4">
        <f t="shared" si="0"/>
        <v>0.97560975609756095</v>
      </c>
      <c r="L4">
        <f t="shared" si="0"/>
        <v>2.4390243902439024</v>
      </c>
      <c r="M4">
        <f t="shared" si="1"/>
        <v>1.5548780487804876</v>
      </c>
      <c r="N4">
        <f t="shared" si="2"/>
        <v>0.77788724525445663</v>
      </c>
    </row>
    <row r="5" spans="1:14" x14ac:dyDescent="0.2">
      <c r="A5" t="s">
        <v>51</v>
      </c>
      <c r="B5" t="s">
        <v>25</v>
      </c>
      <c r="C5" t="s">
        <v>25</v>
      </c>
      <c r="D5">
        <v>-2.0000000000000001E-4</v>
      </c>
      <c r="E5">
        <v>-2.9999999999999997E-4</v>
      </c>
      <c r="F5">
        <v>-1E-4</v>
      </c>
      <c r="G5">
        <v>-8.2000000000000007E-3</v>
      </c>
      <c r="H5">
        <v>-8.2000000000000007E-3</v>
      </c>
      <c r="I5">
        <v>-8.3999999999999995E-3</v>
      </c>
      <c r="J5">
        <f t="shared" si="0"/>
        <v>2.4390243902439024</v>
      </c>
      <c r="K5">
        <f t="shared" si="0"/>
        <v>3.6585365853658529</v>
      </c>
      <c r="L5">
        <f t="shared" si="0"/>
        <v>1.1904761904761907</v>
      </c>
      <c r="M5">
        <f t="shared" si="1"/>
        <v>2.4293457220286485</v>
      </c>
      <c r="N5">
        <f t="shared" si="2"/>
        <v>1.2340586637877251</v>
      </c>
    </row>
    <row r="6" spans="1:14" x14ac:dyDescent="0.2">
      <c r="A6" t="s">
        <v>52</v>
      </c>
      <c r="B6" t="s">
        <v>25</v>
      </c>
      <c r="C6" t="s">
        <v>25</v>
      </c>
      <c r="D6">
        <v>-2.0000000000000001E-4</v>
      </c>
      <c r="E6">
        <v>-2.9999999999999997E-4</v>
      </c>
      <c r="F6">
        <v>-2.9999999999999997E-4</v>
      </c>
      <c r="G6">
        <v>-8.5000000000000006E-3</v>
      </c>
      <c r="H6">
        <v>-8.3999999999999995E-3</v>
      </c>
      <c r="I6">
        <v>-6.8999999999999999E-3</v>
      </c>
      <c r="J6">
        <f t="shared" si="0"/>
        <v>2.3529411764705883</v>
      </c>
      <c r="K6">
        <f t="shared" si="0"/>
        <v>3.5714285714285712</v>
      </c>
      <c r="L6">
        <f t="shared" si="0"/>
        <v>4.3478260869565215</v>
      </c>
      <c r="M6">
        <f t="shared" si="1"/>
        <v>3.424065278285227</v>
      </c>
      <c r="N6">
        <f t="shared" si="2"/>
        <v>1.0055736704218419</v>
      </c>
    </row>
    <row r="7" spans="1:14" x14ac:dyDescent="0.2">
      <c r="A7" t="s">
        <v>53</v>
      </c>
      <c r="B7" t="s">
        <v>25</v>
      </c>
      <c r="C7" t="s">
        <v>25</v>
      </c>
      <c r="D7">
        <v>-2.0000000000000001E-4</v>
      </c>
      <c r="E7">
        <v>-5.0000000000000001E-4</v>
      </c>
      <c r="F7">
        <v>-2.9999999999999997E-4</v>
      </c>
      <c r="G7">
        <v>-8.3000000000000001E-3</v>
      </c>
      <c r="H7">
        <v>-8.2000000000000007E-3</v>
      </c>
      <c r="I7">
        <v>-8.0000000000000002E-3</v>
      </c>
      <c r="J7">
        <f t="shared" si="0"/>
        <v>2.4096385542168677</v>
      </c>
      <c r="K7">
        <f t="shared" si="0"/>
        <v>6.0975609756097562</v>
      </c>
      <c r="L7">
        <f t="shared" si="0"/>
        <v>3.75</v>
      </c>
      <c r="M7">
        <f t="shared" si="1"/>
        <v>4.0857331766088745</v>
      </c>
      <c r="N7">
        <f t="shared" si="2"/>
        <v>1.866743292732028</v>
      </c>
    </row>
    <row r="8" spans="1:14" x14ac:dyDescent="0.2">
      <c r="A8" t="s">
        <v>54</v>
      </c>
      <c r="B8" t="s">
        <v>25</v>
      </c>
      <c r="C8" t="s">
        <v>25</v>
      </c>
      <c r="D8">
        <v>-8.0000000000000004E-4</v>
      </c>
      <c r="E8">
        <v>-8.9999999999999998E-4</v>
      </c>
      <c r="F8">
        <v>-1.2999999999999999E-3</v>
      </c>
      <c r="G8">
        <v>-7.7999999999999996E-3</v>
      </c>
      <c r="H8">
        <v>-7.9000000000000008E-3</v>
      </c>
      <c r="I8">
        <v>-7.9000000000000008E-3</v>
      </c>
      <c r="J8">
        <f t="shared" si="0"/>
        <v>10.256410256410257</v>
      </c>
      <c r="K8">
        <f t="shared" si="0"/>
        <v>11.392405063291138</v>
      </c>
      <c r="L8">
        <f t="shared" si="0"/>
        <v>16.455696202531644</v>
      </c>
      <c r="M8">
        <f t="shared" si="1"/>
        <v>12.701503840744346</v>
      </c>
      <c r="N8">
        <f t="shared" si="2"/>
        <v>3.3004683405982975</v>
      </c>
    </row>
    <row r="9" spans="1:14" x14ac:dyDescent="0.2">
      <c r="A9" t="s">
        <v>50</v>
      </c>
      <c r="B9" t="s">
        <v>22</v>
      </c>
      <c r="C9" t="s">
        <v>22</v>
      </c>
      <c r="D9">
        <v>-2.3E-3</v>
      </c>
      <c r="E9">
        <v>-2.7000000000000001E-3</v>
      </c>
      <c r="F9">
        <v>-2.7000000000000001E-3</v>
      </c>
      <c r="G9">
        <v>-8.0999999999999996E-3</v>
      </c>
      <c r="H9">
        <v>-8.0000000000000002E-3</v>
      </c>
      <c r="I9">
        <v>-8.2000000000000007E-3</v>
      </c>
      <c r="J9">
        <f t="shared" si="0"/>
        <v>28.39506172839506</v>
      </c>
      <c r="K9">
        <f t="shared" si="0"/>
        <v>33.75</v>
      </c>
      <c r="L9">
        <f t="shared" si="0"/>
        <v>32.926829268292686</v>
      </c>
      <c r="M9">
        <f t="shared" si="1"/>
        <v>31.690630332229251</v>
      </c>
      <c r="N9">
        <f t="shared" si="2"/>
        <v>2.8835710205087901</v>
      </c>
    </row>
    <row r="10" spans="1:14" x14ac:dyDescent="0.2">
      <c r="A10" t="s">
        <v>51</v>
      </c>
      <c r="B10" t="s">
        <v>22</v>
      </c>
      <c r="C10" t="s">
        <v>22</v>
      </c>
      <c r="D10">
        <v>-2.3E-3</v>
      </c>
      <c r="E10">
        <v>-2.5999999999999999E-3</v>
      </c>
      <c r="F10">
        <v>-2.7000000000000001E-3</v>
      </c>
      <c r="G10">
        <v>-7.9000000000000008E-3</v>
      </c>
      <c r="H10">
        <v>-8.0999999999999996E-3</v>
      </c>
      <c r="I10">
        <v>-8.3000000000000001E-3</v>
      </c>
      <c r="J10">
        <f t="shared" si="0"/>
        <v>29.113924050632907</v>
      </c>
      <c r="K10">
        <f t="shared" si="0"/>
        <v>32.098765432098766</v>
      </c>
      <c r="L10">
        <f t="shared" si="0"/>
        <v>32.53012048192771</v>
      </c>
      <c r="M10">
        <f t="shared" si="1"/>
        <v>31.247603321553129</v>
      </c>
      <c r="N10">
        <f t="shared" si="2"/>
        <v>1.8603648078049684</v>
      </c>
    </row>
    <row r="11" spans="1:14" x14ac:dyDescent="0.2">
      <c r="A11" t="s">
        <v>52</v>
      </c>
      <c r="B11" t="s">
        <v>22</v>
      </c>
      <c r="C11" t="s">
        <v>22</v>
      </c>
      <c r="D11">
        <v>-2.7000000000000001E-3</v>
      </c>
      <c r="E11">
        <v>-2.5999999999999999E-3</v>
      </c>
      <c r="F11">
        <v>-2.3999999999999998E-3</v>
      </c>
      <c r="G11">
        <v>-8.0999999999999996E-3</v>
      </c>
      <c r="H11">
        <v>-8.0000000000000002E-3</v>
      </c>
      <c r="I11">
        <v>-7.9000000000000008E-3</v>
      </c>
      <c r="J11">
        <f t="shared" si="0"/>
        <v>33.333333333333336</v>
      </c>
      <c r="K11">
        <f t="shared" si="0"/>
        <v>32.499999999999993</v>
      </c>
      <c r="L11">
        <f t="shared" si="0"/>
        <v>30.379746835443033</v>
      </c>
      <c r="M11">
        <f t="shared" si="1"/>
        <v>32.071026722925453</v>
      </c>
      <c r="N11">
        <f t="shared" si="2"/>
        <v>1.5228039448540407</v>
      </c>
    </row>
    <row r="12" spans="1:14" x14ac:dyDescent="0.2">
      <c r="A12" t="s">
        <v>53</v>
      </c>
      <c r="B12" t="s">
        <v>22</v>
      </c>
      <c r="C12" t="s">
        <v>22</v>
      </c>
      <c r="D12">
        <v>-2.5999999999999999E-3</v>
      </c>
      <c r="E12">
        <v>-2.8E-3</v>
      </c>
      <c r="F12">
        <v>-2.2000000000000001E-3</v>
      </c>
      <c r="G12">
        <v>-7.7000000000000002E-3</v>
      </c>
      <c r="H12">
        <v>-8.3000000000000001E-3</v>
      </c>
      <c r="I12">
        <v>-8.3000000000000001E-3</v>
      </c>
      <c r="J12">
        <f t="shared" si="0"/>
        <v>33.766233766233761</v>
      </c>
      <c r="K12">
        <f t="shared" si="0"/>
        <v>33.734939759036145</v>
      </c>
      <c r="L12">
        <f t="shared" si="0"/>
        <v>26.506024096385545</v>
      </c>
      <c r="M12">
        <f t="shared" si="1"/>
        <v>31.335732540551817</v>
      </c>
      <c r="N12">
        <f t="shared" si="2"/>
        <v>4.1826794725940806</v>
      </c>
    </row>
    <row r="13" spans="1:14" x14ac:dyDescent="0.2">
      <c r="A13" t="s">
        <v>54</v>
      </c>
      <c r="B13" t="s">
        <v>22</v>
      </c>
      <c r="C13" t="s">
        <v>22</v>
      </c>
      <c r="D13">
        <v>-4.0000000000000001E-3</v>
      </c>
      <c r="E13">
        <v>-2.8999999999999998E-3</v>
      </c>
      <c r="F13">
        <v>-3.3999999999999998E-3</v>
      </c>
      <c r="G13">
        <v>-8.2000000000000007E-3</v>
      </c>
      <c r="H13">
        <v>-7.7000000000000002E-3</v>
      </c>
      <c r="I13">
        <v>-7.6E-3</v>
      </c>
      <c r="J13">
        <f t="shared" si="0"/>
        <v>48.780487804878049</v>
      </c>
      <c r="K13">
        <f t="shared" si="0"/>
        <v>37.662337662337656</v>
      </c>
      <c r="L13">
        <f t="shared" si="0"/>
        <v>44.736842105263158</v>
      </c>
      <c r="M13">
        <f t="shared" si="1"/>
        <v>43.726555857492947</v>
      </c>
      <c r="N13">
        <f t="shared" si="2"/>
        <v>5.6275060528482381</v>
      </c>
    </row>
    <row r="14" spans="1:14" x14ac:dyDescent="0.2">
      <c r="A14" t="s">
        <v>50</v>
      </c>
      <c r="B14" t="s">
        <v>23</v>
      </c>
      <c r="C14" t="s">
        <v>23</v>
      </c>
      <c r="J14">
        <f>J3+J4</f>
        <v>28.881578947368418</v>
      </c>
      <c r="K14">
        <f t="shared" ref="K14:L14" si="3">K3+K4</f>
        <v>27.291399229781771</v>
      </c>
      <c r="L14">
        <f t="shared" si="3"/>
        <v>36.15995462280204</v>
      </c>
      <c r="M14">
        <f t="shared" si="1"/>
        <v>30.777644266650743</v>
      </c>
      <c r="N14">
        <f t="shared" si="2"/>
        <v>4.7285427417975079</v>
      </c>
    </row>
    <row r="15" spans="1:14" x14ac:dyDescent="0.2">
      <c r="A15" t="s">
        <v>51</v>
      </c>
      <c r="B15" t="s">
        <v>23</v>
      </c>
      <c r="C15" t="s">
        <v>23</v>
      </c>
      <c r="J15">
        <f>J3+J5</f>
        <v>30.070603337612319</v>
      </c>
      <c r="K15">
        <f t="shared" ref="K15:L15" si="4">K3+K5</f>
        <v>29.97432605905006</v>
      </c>
      <c r="L15">
        <f t="shared" si="4"/>
        <v>34.911406423034329</v>
      </c>
      <c r="M15">
        <f t="shared" si="1"/>
        <v>31.652111939898901</v>
      </c>
      <c r="N15">
        <f t="shared" si="2"/>
        <v>2.8230422817307583</v>
      </c>
    </row>
    <row r="16" spans="1:14" x14ac:dyDescent="0.2">
      <c r="A16" t="s">
        <v>52</v>
      </c>
      <c r="B16" t="s">
        <v>23</v>
      </c>
      <c r="C16" t="s">
        <v>23</v>
      </c>
      <c r="J16">
        <f>J3+J6</f>
        <v>29.984520123839005</v>
      </c>
      <c r="K16">
        <f t="shared" ref="K16:L16" si="5">K3+K6</f>
        <v>29.887218045112782</v>
      </c>
      <c r="L16">
        <f t="shared" si="5"/>
        <v>38.068756319514662</v>
      </c>
      <c r="M16">
        <f t="shared" si="1"/>
        <v>32.646831496155478</v>
      </c>
      <c r="N16">
        <f t="shared" si="2"/>
        <v>4.6957766680550241</v>
      </c>
    </row>
    <row r="17" spans="1:14" x14ac:dyDescent="0.2">
      <c r="A17" t="s">
        <v>53</v>
      </c>
      <c r="B17" t="s">
        <v>23</v>
      </c>
      <c r="C17" t="s">
        <v>23</v>
      </c>
      <c r="J17">
        <f>J3+J7</f>
        <v>30.041217501585287</v>
      </c>
      <c r="K17">
        <f t="shared" ref="K17:L17" si="6">K3+K7</f>
        <v>32.413350449293965</v>
      </c>
      <c r="L17">
        <f t="shared" si="6"/>
        <v>37.470930232558139</v>
      </c>
      <c r="M17">
        <f t="shared" si="1"/>
        <v>33.308499394479128</v>
      </c>
      <c r="N17">
        <f t="shared" si="2"/>
        <v>3.7948816242070853</v>
      </c>
    </row>
    <row r="18" spans="1:14" x14ac:dyDescent="0.2">
      <c r="A18" t="s">
        <v>54</v>
      </c>
      <c r="B18" t="s">
        <v>23</v>
      </c>
      <c r="C18" t="s">
        <v>23</v>
      </c>
      <c r="J18">
        <f>J3+J8</f>
        <v>37.887989203778673</v>
      </c>
      <c r="K18">
        <f t="shared" ref="K18:L18" si="7">K3+K8</f>
        <v>37.708194536975348</v>
      </c>
      <c r="L18">
        <f t="shared" si="7"/>
        <v>50.176626435089787</v>
      </c>
      <c r="M18">
        <f t="shared" si="1"/>
        <v>41.924270058614603</v>
      </c>
      <c r="N18">
        <f t="shared" si="2"/>
        <v>7.1473156397221143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37.887989203778673</v>
      </c>
      <c r="B23">
        <v>48.780487804878049</v>
      </c>
      <c r="D23">
        <f>B23-A23</f>
        <v>10.892498601099376</v>
      </c>
      <c r="E23">
        <f>AVERAGE(D23:D25)</f>
        <v>1.8022857988783514</v>
      </c>
      <c r="F23">
        <f>STDEV(D23:D25)</f>
        <v>8.3215136808279961</v>
      </c>
      <c r="I23">
        <f>B23/A23</f>
        <v>1.2874921269248314</v>
      </c>
      <c r="J23">
        <f>AVERAGE(I23:I25)</f>
        <v>1.0592877709894786</v>
      </c>
      <c r="K23">
        <f>STDEV(I23:I25)</f>
        <v>0.20476987018235518</v>
      </c>
    </row>
    <row r="24" spans="1:14" x14ac:dyDescent="0.2">
      <c r="A24">
        <v>37.708194536975348</v>
      </c>
      <c r="B24">
        <v>37.662337662337656</v>
      </c>
      <c r="D24">
        <f>B24-A24</f>
        <v>-4.5856874637692613E-2</v>
      </c>
      <c r="I24">
        <f t="shared" ref="I24:I25" si="8">B24/A24</f>
        <v>0.99878390161075659</v>
      </c>
    </row>
    <row r="25" spans="1:14" x14ac:dyDescent="0.2">
      <c r="A25">
        <v>50.176626435089787</v>
      </c>
      <c r="B25">
        <v>44.736842105263158</v>
      </c>
      <c r="D25">
        <f>B25-A25</f>
        <v>-5.4397843298266295</v>
      </c>
      <c r="I25">
        <f t="shared" si="8"/>
        <v>0.89158728443284796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8C65-5BB1-0D44-A844-68772BF60FAC}">
  <dimension ref="A1:N23"/>
  <sheetViews>
    <sheetView workbookViewId="0">
      <selection activeCell="M1" sqref="M1"/>
    </sheetView>
  </sheetViews>
  <sheetFormatPr baseColWidth="10" defaultRowHeight="16" x14ac:dyDescent="0.2"/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0" t="s">
        <v>12</v>
      </c>
      <c r="N1" s="1" t="s">
        <v>13</v>
      </c>
    </row>
    <row r="2" spans="1:14" x14ac:dyDescent="0.2">
      <c r="A2" s="1" t="s">
        <v>14</v>
      </c>
      <c r="B2" s="1" t="s">
        <v>14</v>
      </c>
      <c r="C2" s="1" t="s">
        <v>14</v>
      </c>
      <c r="D2" s="1">
        <v>-7.8629999999999998E-5</v>
      </c>
      <c r="E2" s="1">
        <v>-6.2095900000000003E-5</v>
      </c>
      <c r="F2" s="1">
        <v>-8.2750000000000006E-5</v>
      </c>
      <c r="G2" s="3">
        <v>-7.1999999999999998E-3</v>
      </c>
      <c r="H2" s="1">
        <v>-7.4000000000000003E-3</v>
      </c>
      <c r="I2" s="1">
        <v>-7.4999999999999997E-3</v>
      </c>
      <c r="J2" s="1">
        <f>(D2/G2)*100</f>
        <v>1.0920833333333333</v>
      </c>
      <c r="K2" s="1">
        <f>(E2/H2)*100</f>
        <v>0.83913378378378378</v>
      </c>
      <c r="L2" s="1">
        <f>(F2/I2)*100</f>
        <v>1.1033333333333335</v>
      </c>
      <c r="M2" s="1">
        <f>AVERAGE(J2:L2)</f>
        <v>1.0115168168168169</v>
      </c>
      <c r="N2" s="1">
        <f>STDEV(J2:L2)</f>
        <v>0.14939401990458367</v>
      </c>
    </row>
    <row r="3" spans="1:14" x14ac:dyDescent="0.2">
      <c r="A3" s="1" t="s">
        <v>65</v>
      </c>
      <c r="B3" s="1" t="s">
        <v>66</v>
      </c>
      <c r="C3" s="1" t="s">
        <v>65</v>
      </c>
      <c r="D3" s="1">
        <v>-2.7845000000000001E-3</v>
      </c>
      <c r="E3" s="1">
        <v>-2.93458E-3</v>
      </c>
      <c r="F3" s="1">
        <v>-3.1484999999999998E-3</v>
      </c>
      <c r="G3" s="3">
        <v>-7.4000000000000003E-3</v>
      </c>
      <c r="H3" s="1">
        <v>-6.8999999999999999E-3</v>
      </c>
      <c r="I3" s="1">
        <v>-7.3000000000000001E-3</v>
      </c>
      <c r="J3" s="1">
        <f t="shared" ref="J3:J11" si="0">(D3/G3)*100</f>
        <v>37.628378378378379</v>
      </c>
      <c r="K3" s="1">
        <f t="shared" ref="K3:K11" si="1">(E3/H3)*100</f>
        <v>42.530144927536234</v>
      </c>
      <c r="L3" s="1">
        <f t="shared" ref="L3:L11" si="2">(F3/I3)*100</f>
        <v>43.130136986301366</v>
      </c>
      <c r="M3" s="1">
        <f t="shared" ref="M3:M15" si="3">AVERAGE(J3:L3)</f>
        <v>41.096220097405329</v>
      </c>
      <c r="N3" s="1">
        <f t="shared" ref="N3:N15" si="4">STDEV(J3:L3)</f>
        <v>3.0181852591935332</v>
      </c>
    </row>
    <row r="4" spans="1:14" x14ac:dyDescent="0.2">
      <c r="A4" s="1" t="s">
        <v>67</v>
      </c>
      <c r="B4" s="1" t="s">
        <v>68</v>
      </c>
      <c r="C4" s="1" t="s">
        <v>17</v>
      </c>
      <c r="D4" s="1">
        <v>-3.2979999999999999E-4</v>
      </c>
      <c r="E4" s="1">
        <v>-1.1984E-4</v>
      </c>
      <c r="F4" s="1">
        <v>-1.4959000000000001E-4</v>
      </c>
      <c r="G4" s="3">
        <v>-7.4000000000000003E-3</v>
      </c>
      <c r="H4" s="1">
        <v>-7.1999999999999998E-3</v>
      </c>
      <c r="I4" s="1">
        <v>-7.1999999999999998E-3</v>
      </c>
      <c r="J4" s="1">
        <f t="shared" si="0"/>
        <v>4.4567567567567563</v>
      </c>
      <c r="K4" s="1">
        <f t="shared" si="1"/>
        <v>1.6644444444444444</v>
      </c>
      <c r="L4" s="1">
        <f t="shared" si="2"/>
        <v>2.077638888888889</v>
      </c>
      <c r="M4" s="1">
        <f t="shared" si="3"/>
        <v>2.7329466966966969</v>
      </c>
      <c r="N4" s="1">
        <f t="shared" si="4"/>
        <v>1.5070909908174541</v>
      </c>
    </row>
    <row r="5" spans="1:14" x14ac:dyDescent="0.2">
      <c r="A5" s="1" t="s">
        <v>69</v>
      </c>
      <c r="B5" s="1" t="s">
        <v>68</v>
      </c>
      <c r="C5" s="1" t="s">
        <v>17</v>
      </c>
      <c r="D5" s="1">
        <v>-4.1679999999999999E-4</v>
      </c>
      <c r="E5" s="1">
        <v>-1.2843800000000001E-4</v>
      </c>
      <c r="F5" s="1">
        <v>-1.3746E-4</v>
      </c>
      <c r="G5" s="3">
        <v>-7.6E-3</v>
      </c>
      <c r="H5" s="1">
        <v>-7.3000000000000001E-3</v>
      </c>
      <c r="I5" s="1">
        <v>-7.1999999999999998E-3</v>
      </c>
      <c r="J5" s="1">
        <f t="shared" si="0"/>
        <v>5.4842105263157892</v>
      </c>
      <c r="K5" s="1">
        <f t="shared" si="1"/>
        <v>1.7594246575342465</v>
      </c>
      <c r="L5" s="1">
        <f t="shared" si="2"/>
        <v>1.9091666666666667</v>
      </c>
      <c r="M5" s="1">
        <f t="shared" si="3"/>
        <v>3.0509339501722343</v>
      </c>
      <c r="N5" s="1">
        <f t="shared" si="4"/>
        <v>2.1086089820854474</v>
      </c>
    </row>
    <row r="6" spans="1:14" x14ac:dyDescent="0.2">
      <c r="A6" s="1" t="s">
        <v>70</v>
      </c>
      <c r="B6" s="1" t="s">
        <v>68</v>
      </c>
      <c r="C6" s="1" t="s">
        <v>17</v>
      </c>
      <c r="D6" s="1">
        <v>-1.0560000000000001E-5</v>
      </c>
      <c r="E6" s="1">
        <v>-9.2741899999999994E-5</v>
      </c>
      <c r="F6" s="1">
        <v>-6.4090999999999993E-5</v>
      </c>
      <c r="G6" s="3">
        <v>-7.1999999999999998E-3</v>
      </c>
      <c r="H6" s="1">
        <v>-7.7000000000000002E-3</v>
      </c>
      <c r="I6" s="1">
        <v>-7.3000000000000001E-3</v>
      </c>
      <c r="J6" s="1">
        <f t="shared" si="0"/>
        <v>0.14666666666666667</v>
      </c>
      <c r="K6" s="1">
        <f t="shared" si="1"/>
        <v>1.2044402597402597</v>
      </c>
      <c r="L6" s="1">
        <f t="shared" si="2"/>
        <v>0.87795890410958899</v>
      </c>
      <c r="M6" s="1">
        <f t="shared" si="3"/>
        <v>0.7430219435055051</v>
      </c>
      <c r="N6" s="1">
        <f t="shared" si="4"/>
        <v>0.54164308456192412</v>
      </c>
    </row>
    <row r="7" spans="1:14" x14ac:dyDescent="0.2">
      <c r="A7" s="1" t="s">
        <v>71</v>
      </c>
      <c r="B7" s="1" t="s">
        <v>68</v>
      </c>
      <c r="C7" s="1" t="s">
        <v>17</v>
      </c>
      <c r="D7" s="1">
        <v>-1.156E-4</v>
      </c>
      <c r="E7" s="1">
        <v>-2.7419E-5</v>
      </c>
      <c r="F7" s="1">
        <v>-1E-4</v>
      </c>
      <c r="G7" s="3">
        <v>-7.3000000000000001E-3</v>
      </c>
      <c r="H7" s="1">
        <v>-7.1999999999999998E-3</v>
      </c>
      <c r="I7" s="1">
        <v>-7.1000000000000004E-3</v>
      </c>
      <c r="J7" s="1">
        <f t="shared" si="0"/>
        <v>1.5835616438356164</v>
      </c>
      <c r="K7" s="1">
        <f t="shared" si="1"/>
        <v>0.38081944444444443</v>
      </c>
      <c r="L7" s="1">
        <f t="shared" si="2"/>
        <v>1.4084507042253522</v>
      </c>
      <c r="M7" s="1">
        <f t="shared" si="3"/>
        <v>1.1242772641684711</v>
      </c>
      <c r="N7" s="1">
        <f t="shared" si="4"/>
        <v>0.64977927604256513</v>
      </c>
    </row>
    <row r="8" spans="1:14" x14ac:dyDescent="0.2">
      <c r="A8" s="1" t="s">
        <v>67</v>
      </c>
      <c r="B8" s="1" t="s">
        <v>22</v>
      </c>
      <c r="C8" s="1" t="s">
        <v>22</v>
      </c>
      <c r="D8" s="1">
        <v>-2.7368951612903201E-3</v>
      </c>
      <c r="E8" s="1">
        <v>-2.8032258064516124E-3</v>
      </c>
      <c r="F8" s="1">
        <v>-2.9122983870967737E-3</v>
      </c>
      <c r="G8" s="3">
        <v>-7.1999999999999998E-3</v>
      </c>
      <c r="H8" s="1">
        <v>-7.1999999999999998E-3</v>
      </c>
      <c r="I8" s="1">
        <v>-7.3000000000000001E-3</v>
      </c>
      <c r="J8" s="1">
        <f t="shared" si="0"/>
        <v>38.012432795698892</v>
      </c>
      <c r="K8" s="1">
        <f t="shared" si="1"/>
        <v>38.933691756272395</v>
      </c>
      <c r="L8" s="1">
        <f t="shared" si="2"/>
        <v>39.894498453380464</v>
      </c>
      <c r="M8" s="1">
        <f t="shared" si="3"/>
        <v>38.946874335117251</v>
      </c>
      <c r="N8" s="1">
        <f t="shared" si="4"/>
        <v>0.94110207748407548</v>
      </c>
    </row>
    <row r="9" spans="1:14" x14ac:dyDescent="0.2">
      <c r="A9" s="1" t="s">
        <v>69</v>
      </c>
      <c r="B9" s="1" t="s">
        <v>22</v>
      </c>
      <c r="C9" s="1" t="s">
        <v>22</v>
      </c>
      <c r="D9" s="1">
        <v>-3.47157258064516E-3</v>
      </c>
      <c r="E9" s="1">
        <v>-3.73447580645161E-3</v>
      </c>
      <c r="F9" s="1">
        <v>-3.3247983870967699E-3</v>
      </c>
      <c r="G9" s="3">
        <v>-7.1999999999999998E-3</v>
      </c>
      <c r="H9" s="1">
        <v>-7.1000000000000004E-3</v>
      </c>
      <c r="I9" s="1">
        <v>-7.1999999999999998E-3</v>
      </c>
      <c r="J9" s="1">
        <f t="shared" si="0"/>
        <v>48.216285842293885</v>
      </c>
      <c r="K9" s="1">
        <f t="shared" si="1"/>
        <v>52.598250795093094</v>
      </c>
      <c r="L9" s="1">
        <f t="shared" si="2"/>
        <v>46.177755376344024</v>
      </c>
      <c r="M9" s="1">
        <f t="shared" si="3"/>
        <v>48.99743067124367</v>
      </c>
      <c r="N9" s="1">
        <f t="shared" si="4"/>
        <v>3.2807515584680722</v>
      </c>
    </row>
    <row r="10" spans="1:14" x14ac:dyDescent="0.2">
      <c r="A10" s="1" t="s">
        <v>70</v>
      </c>
      <c r="B10" s="1" t="s">
        <v>22</v>
      </c>
      <c r="C10" s="1" t="s">
        <v>72</v>
      </c>
      <c r="D10" s="1">
        <v>-5.8895161290322597E-3</v>
      </c>
      <c r="E10" s="1">
        <v>-5.7995967741935502E-3</v>
      </c>
      <c r="F10" s="1">
        <v>-6.0899999999999999E-3</v>
      </c>
      <c r="G10" s="3">
        <v>-6.7000000000000002E-3</v>
      </c>
      <c r="H10" s="1">
        <v>-7.1000000000000004E-3</v>
      </c>
      <c r="I10" s="1">
        <v>-7.3000000000000001E-3</v>
      </c>
      <c r="J10" s="1">
        <f t="shared" si="0"/>
        <v>87.90322580645163</v>
      </c>
      <c r="K10" s="1">
        <f t="shared" si="1"/>
        <v>81.684461608359854</v>
      </c>
      <c r="L10" s="1">
        <f t="shared" si="2"/>
        <v>83.424657534246577</v>
      </c>
      <c r="M10" s="1">
        <f t="shared" si="3"/>
        <v>84.337448316352678</v>
      </c>
      <c r="N10" s="1">
        <f t="shared" si="4"/>
        <v>3.2082935178674696</v>
      </c>
    </row>
    <row r="11" spans="1:14" x14ac:dyDescent="0.2">
      <c r="A11" s="1" t="s">
        <v>71</v>
      </c>
      <c r="B11" s="1" t="s">
        <v>22</v>
      </c>
      <c r="C11" s="1" t="s">
        <v>72</v>
      </c>
      <c r="D11" s="1">
        <v>-6.2453629032258101E-3</v>
      </c>
      <c r="E11" s="1">
        <v>-6.3304435483871003E-3</v>
      </c>
      <c r="F11" s="1">
        <v>-6.1999999999999998E-3</v>
      </c>
      <c r="G11" s="3">
        <v>-6.7999999999999996E-3</v>
      </c>
      <c r="H11" s="1">
        <v>-7.1000000000000004E-3</v>
      </c>
      <c r="I11" s="1">
        <v>-7.1999999999999998E-3</v>
      </c>
      <c r="J11" s="1">
        <f t="shared" si="0"/>
        <v>91.843572106261917</v>
      </c>
      <c r="K11" s="1">
        <f t="shared" si="1"/>
        <v>89.161176737846475</v>
      </c>
      <c r="L11" s="1">
        <f t="shared" si="2"/>
        <v>86.1111111111111</v>
      </c>
      <c r="M11" s="1">
        <f t="shared" si="3"/>
        <v>89.038619985073169</v>
      </c>
      <c r="N11" s="1">
        <f t="shared" si="4"/>
        <v>2.8681949695704314</v>
      </c>
    </row>
    <row r="12" spans="1:14" x14ac:dyDescent="0.2">
      <c r="A12" s="1" t="s">
        <v>67</v>
      </c>
      <c r="B12" s="1" t="s">
        <v>23</v>
      </c>
      <c r="C12" s="1" t="s">
        <v>22</v>
      </c>
      <c r="D12" s="1"/>
      <c r="E12" s="1"/>
      <c r="F12" s="1"/>
      <c r="G12" s="3"/>
      <c r="H12" s="1"/>
      <c r="I12" s="1"/>
      <c r="J12" s="1">
        <f>$J$3+J4</f>
        <v>42.085135135135133</v>
      </c>
      <c r="K12" s="1">
        <f t="shared" ref="K12:L12" si="5">$J$3+K4</f>
        <v>39.292822822822821</v>
      </c>
      <c r="L12" s="1">
        <f t="shared" si="5"/>
        <v>39.706017267267271</v>
      </c>
      <c r="M12" s="1">
        <f t="shared" si="3"/>
        <v>40.361325075075079</v>
      </c>
      <c r="N12" s="1">
        <f t="shared" si="4"/>
        <v>1.5070909908174539</v>
      </c>
    </row>
    <row r="13" spans="1:14" x14ac:dyDescent="0.2">
      <c r="A13" s="1" t="s">
        <v>69</v>
      </c>
      <c r="B13" s="1" t="s">
        <v>23</v>
      </c>
      <c r="C13" s="1" t="s">
        <v>22</v>
      </c>
      <c r="G13" s="3"/>
      <c r="H13" s="1"/>
      <c r="I13" s="1"/>
      <c r="J13" s="1">
        <f t="shared" ref="J13:L15" si="6">$J$3+J5</f>
        <v>43.112588904694171</v>
      </c>
      <c r="K13" s="1">
        <f t="shared" si="6"/>
        <v>39.387803035912626</v>
      </c>
      <c r="L13" s="1">
        <f t="shared" si="6"/>
        <v>39.537545045045043</v>
      </c>
      <c r="M13" s="1">
        <f>AVERAGE(J13:L13)</f>
        <v>40.679312328550616</v>
      </c>
      <c r="N13" s="1">
        <f t="shared" si="4"/>
        <v>2.1086089820854506</v>
      </c>
    </row>
    <row r="14" spans="1:14" x14ac:dyDescent="0.2">
      <c r="A14" s="1" t="s">
        <v>70</v>
      </c>
      <c r="B14" s="1" t="s">
        <v>23</v>
      </c>
      <c r="C14" s="1" t="s">
        <v>22</v>
      </c>
      <c r="G14" s="3"/>
      <c r="H14" s="1"/>
      <c r="I14" s="1"/>
      <c r="J14" s="1">
        <f t="shared" si="6"/>
        <v>37.775045045045047</v>
      </c>
      <c r="K14" s="1">
        <f t="shared" si="6"/>
        <v>38.832818638118638</v>
      </c>
      <c r="L14" s="1">
        <f t="shared" si="6"/>
        <v>38.506337282487969</v>
      </c>
      <c r="M14" s="1">
        <f t="shared" si="3"/>
        <v>38.37140032188389</v>
      </c>
      <c r="N14" s="1">
        <f t="shared" si="4"/>
        <v>0.54164308456192356</v>
      </c>
    </row>
    <row r="15" spans="1:14" x14ac:dyDescent="0.2">
      <c r="A15" s="1" t="s">
        <v>71</v>
      </c>
      <c r="B15" s="1" t="s">
        <v>23</v>
      </c>
      <c r="C15" s="1" t="s">
        <v>22</v>
      </c>
      <c r="G15" s="3"/>
      <c r="H15" s="1"/>
      <c r="I15" s="1"/>
      <c r="J15" s="1">
        <f t="shared" si="6"/>
        <v>39.211940022213994</v>
      </c>
      <c r="K15" s="1">
        <f t="shared" si="6"/>
        <v>38.00919782282282</v>
      </c>
      <c r="L15" s="1">
        <f t="shared" si="6"/>
        <v>39.036829082603731</v>
      </c>
      <c r="M15" s="1">
        <f t="shared" si="3"/>
        <v>38.752655642546848</v>
      </c>
      <c r="N15" s="1">
        <f t="shared" si="4"/>
        <v>0.64977927604256647</v>
      </c>
    </row>
    <row r="20" spans="1:11" x14ac:dyDescent="0.2">
      <c r="A20" t="s">
        <v>61</v>
      </c>
      <c r="B20" t="s">
        <v>62</v>
      </c>
      <c r="D20" t="s">
        <v>57</v>
      </c>
      <c r="E20" t="s">
        <v>58</v>
      </c>
      <c r="F20" t="s">
        <v>59</v>
      </c>
      <c r="I20" t="s">
        <v>60</v>
      </c>
      <c r="J20" t="s">
        <v>12</v>
      </c>
      <c r="K20" t="s">
        <v>59</v>
      </c>
    </row>
    <row r="21" spans="1:11" x14ac:dyDescent="0.2">
      <c r="A21">
        <v>37.775045045045047</v>
      </c>
      <c r="B21">
        <v>87.90322580645163</v>
      </c>
      <c r="D21">
        <f>B21-A21</f>
        <v>50.128180761406583</v>
      </c>
      <c r="E21">
        <f>AVERAGE(D21:D23)</f>
        <v>45.966047994468802</v>
      </c>
      <c r="F21">
        <f>STDEV(D21:D23)</f>
        <v>3.7497067383594</v>
      </c>
      <c r="I21">
        <f>B21/A21</f>
        <v>2.3270184245083221</v>
      </c>
      <c r="J21">
        <f>AVERAGE(I21:I23)</f>
        <v>2.1990088124543559</v>
      </c>
      <c r="K21">
        <f>STDEV(I21:I23)</f>
        <v>0.1152516912132906</v>
      </c>
    </row>
    <row r="22" spans="1:11" x14ac:dyDescent="0.2">
      <c r="A22">
        <v>38.832818638118638</v>
      </c>
      <c r="B22">
        <v>81.684461608359854</v>
      </c>
      <c r="D22">
        <f>B22-A22</f>
        <v>42.851642970241215</v>
      </c>
      <c r="I22">
        <f t="shared" ref="I22:I23" si="7">B22/A22</f>
        <v>2.1034904102525709</v>
      </c>
    </row>
    <row r="23" spans="1:11" x14ac:dyDescent="0.2">
      <c r="A23">
        <v>38.506337282487969</v>
      </c>
      <c r="B23">
        <v>83.424657534246577</v>
      </c>
      <c r="D23">
        <f>B23-A23</f>
        <v>44.918320251758608</v>
      </c>
      <c r="I23">
        <f t="shared" si="7"/>
        <v>2.1665176026021746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85AC-9521-B94A-BCDA-097B672F2FED}">
  <dimension ref="A1:O20"/>
  <sheetViews>
    <sheetView workbookViewId="0">
      <selection activeCell="O18" sqref="O18"/>
    </sheetView>
  </sheetViews>
  <sheetFormatPr baseColWidth="10" defaultRowHeight="16" x14ac:dyDescent="0.2"/>
  <cols>
    <col min="6" max="6" width="11.8320312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0" t="s">
        <v>12</v>
      </c>
      <c r="N1" s="1" t="s">
        <v>13</v>
      </c>
    </row>
    <row r="2" spans="1:15" x14ac:dyDescent="0.2">
      <c r="A2" s="1" t="s">
        <v>14</v>
      </c>
      <c r="B2" s="1" t="s">
        <v>14</v>
      </c>
      <c r="C2" s="1" t="s">
        <v>14</v>
      </c>
      <c r="D2" s="1">
        <v>-5.9599999999999996E-4</v>
      </c>
      <c r="E2" s="1">
        <v>-4.0200000000000001E-4</v>
      </c>
      <c r="F2" s="1">
        <v>-3.6275000000000001E-4</v>
      </c>
      <c r="G2" s="4">
        <v>-7.0000000000000001E-3</v>
      </c>
      <c r="H2" s="4">
        <v>-7.3000000000000001E-3</v>
      </c>
      <c r="I2" s="4">
        <v>-7.1000000000000004E-3</v>
      </c>
      <c r="J2" s="1">
        <f>(D2/G2)*100</f>
        <v>8.5142857142857125</v>
      </c>
      <c r="K2" s="1">
        <f>(E2/H2)*100</f>
        <v>5.506849315068493</v>
      </c>
      <c r="L2" s="1">
        <f>(F2/I2)*100</f>
        <v>5.109154929577465</v>
      </c>
      <c r="M2" s="1">
        <f>AVERAGE(J2:L2)</f>
        <v>6.3767633196438895</v>
      </c>
      <c r="N2" s="1">
        <f>STDEV(J2:L2)</f>
        <v>1.8617979742064561</v>
      </c>
    </row>
    <row r="3" spans="1:15" x14ac:dyDescent="0.2">
      <c r="A3" s="1" t="s">
        <v>65</v>
      </c>
      <c r="B3" s="1" t="s">
        <v>66</v>
      </c>
      <c r="C3" s="1" t="s">
        <v>65</v>
      </c>
      <c r="D3" s="1">
        <v>-2.6840000000000002E-3</v>
      </c>
      <c r="E3" s="1">
        <v>-2.8292999999999999E-3</v>
      </c>
      <c r="F3" s="1">
        <v>-2.6034000000000001E-3</v>
      </c>
      <c r="G3" s="4">
        <v>-7.6E-3</v>
      </c>
      <c r="H3" s="4">
        <v>-7.1000000000000004E-3</v>
      </c>
      <c r="I3" s="4">
        <v>-7.7999999999999996E-3</v>
      </c>
      <c r="J3" s="1">
        <f t="shared" ref="J3:J9" si="0">(D3/G3)*100</f>
        <v>35.315789473684212</v>
      </c>
      <c r="K3" s="1">
        <f t="shared" ref="K3:K9" si="1">(E3/H3)*100</f>
        <v>39.849295774647885</v>
      </c>
      <c r="L3" s="1">
        <f t="shared" ref="L3:L9" si="2">(F3/I3)*100</f>
        <v>33.376923076923084</v>
      </c>
      <c r="M3" s="1">
        <f t="shared" ref="M3:M12" si="3">AVERAGE(J3:L3)</f>
        <v>36.180669441751725</v>
      </c>
      <c r="N3" s="1">
        <f t="shared" ref="N3:N12" si="4">STDEV(J3:L3)</f>
        <v>3.3217337497061235</v>
      </c>
      <c r="O3" s="1"/>
    </row>
    <row r="4" spans="1:15" x14ac:dyDescent="0.2">
      <c r="A4" s="1" t="s">
        <v>67</v>
      </c>
      <c r="B4" s="1" t="s">
        <v>68</v>
      </c>
      <c r="C4" s="1" t="s">
        <v>25</v>
      </c>
      <c r="D4" s="1">
        <v>-1.95E-5</v>
      </c>
      <c r="E4" s="1">
        <v>-3.9499999999999998E-5</v>
      </c>
      <c r="F4" s="1">
        <v>-2.94E-5</v>
      </c>
      <c r="G4" s="4">
        <v>-6.7999999999999996E-3</v>
      </c>
      <c r="H4" s="4">
        <v>-7.7999999999999996E-3</v>
      </c>
      <c r="I4" s="4">
        <v>-7.6E-3</v>
      </c>
      <c r="J4" s="1">
        <f t="shared" si="0"/>
        <v>0.28676470588235292</v>
      </c>
      <c r="K4" s="1">
        <f t="shared" si="1"/>
        <v>0.50641025641025639</v>
      </c>
      <c r="L4" s="1">
        <f t="shared" si="2"/>
        <v>0.38684210526315788</v>
      </c>
      <c r="M4" s="1">
        <f t="shared" si="3"/>
        <v>0.39333902251858904</v>
      </c>
      <c r="N4" s="1">
        <f t="shared" si="4"/>
        <v>0.1099668105250145</v>
      </c>
    </row>
    <row r="5" spans="1:15" x14ac:dyDescent="0.2">
      <c r="A5" s="1" t="s">
        <v>69</v>
      </c>
      <c r="B5" s="1" t="s">
        <v>68</v>
      </c>
      <c r="C5" s="1" t="s">
        <v>25</v>
      </c>
      <c r="D5" s="1">
        <v>-5.8400000000000003E-5</v>
      </c>
      <c r="E5" s="1">
        <v>-1.38E-5</v>
      </c>
      <c r="F5" s="1">
        <v>-2.9300000000000001E-5</v>
      </c>
      <c r="G5" s="4">
        <v>-7.6E-3</v>
      </c>
      <c r="H5" s="4">
        <v>-6.7999999999999996E-3</v>
      </c>
      <c r="I5" s="4">
        <v>-7.4999999999999997E-3</v>
      </c>
      <c r="J5" s="1">
        <f t="shared" si="0"/>
        <v>0.768421052631579</v>
      </c>
      <c r="K5" s="1">
        <f t="shared" si="1"/>
        <v>0.20294117647058824</v>
      </c>
      <c r="L5" s="1">
        <f t="shared" si="2"/>
        <v>0.39066666666666666</v>
      </c>
      <c r="M5" s="1">
        <f t="shared" si="3"/>
        <v>0.45400963192294469</v>
      </c>
      <c r="N5" s="1">
        <f t="shared" si="4"/>
        <v>0.28801236261896102</v>
      </c>
    </row>
    <row r="6" spans="1:15" x14ac:dyDescent="0.2">
      <c r="A6" s="1" t="s">
        <v>70</v>
      </c>
      <c r="B6" s="1" t="s">
        <v>68</v>
      </c>
      <c r="C6" s="1" t="s">
        <v>25</v>
      </c>
      <c r="D6" s="1">
        <v>-7.9499999999999994E-5</v>
      </c>
      <c r="E6" s="1">
        <v>-5.2200000000000002E-5</v>
      </c>
      <c r="F6" s="1">
        <v>-3.3200000000000001E-5</v>
      </c>
      <c r="G6" s="4">
        <v>-7.1000000000000004E-3</v>
      </c>
      <c r="H6" s="4">
        <v>-7.4000000000000003E-3</v>
      </c>
      <c r="I6" s="4">
        <v>-7.4000000000000003E-3</v>
      </c>
      <c r="J6" s="1">
        <f t="shared" si="0"/>
        <v>1.1197183098591548</v>
      </c>
      <c r="K6" s="1">
        <f t="shared" si="1"/>
        <v>0.70540540540540542</v>
      </c>
      <c r="L6" s="1">
        <f t="shared" si="2"/>
        <v>0.44864864864864862</v>
      </c>
      <c r="M6" s="1">
        <f t="shared" si="3"/>
        <v>0.7579241213044029</v>
      </c>
      <c r="N6" s="1">
        <f t="shared" si="4"/>
        <v>0.33860343203968829</v>
      </c>
    </row>
    <row r="7" spans="1:15" x14ac:dyDescent="0.2">
      <c r="A7" s="1" t="s">
        <v>67</v>
      </c>
      <c r="B7" s="1" t="s">
        <v>22</v>
      </c>
      <c r="C7" s="1" t="s">
        <v>22</v>
      </c>
      <c r="D7" s="1">
        <v>-2.6580000000000002E-3</v>
      </c>
      <c r="E7" s="1">
        <v>-2.7339999999999999E-3</v>
      </c>
      <c r="F7" s="1">
        <v>-2.5590000000000001E-3</v>
      </c>
      <c r="G7" s="4">
        <v>-7.1000000000000004E-3</v>
      </c>
      <c r="H7" s="4">
        <v>-7.7000000000000002E-3</v>
      </c>
      <c r="I7" s="4">
        <v>-7.0000000000000001E-3</v>
      </c>
      <c r="J7" s="1">
        <f t="shared" si="0"/>
        <v>37.436619718309863</v>
      </c>
      <c r="K7" s="1">
        <f t="shared" si="1"/>
        <v>35.506493506493506</v>
      </c>
      <c r="L7" s="1">
        <f t="shared" si="2"/>
        <v>36.557142857142857</v>
      </c>
      <c r="M7" s="1">
        <f t="shared" si="3"/>
        <v>36.50008536064874</v>
      </c>
      <c r="N7" s="1">
        <f t="shared" si="4"/>
        <v>0.96632730832506897</v>
      </c>
      <c r="O7" s="1"/>
    </row>
    <row r="8" spans="1:15" x14ac:dyDescent="0.2">
      <c r="A8" s="1" t="s">
        <v>69</v>
      </c>
      <c r="B8" s="1" t="s">
        <v>22</v>
      </c>
      <c r="C8" s="1" t="s">
        <v>22</v>
      </c>
      <c r="D8" s="1">
        <v>-2.8540000000000002E-3</v>
      </c>
      <c r="E8" s="1">
        <v>-2.6710000000000002E-3</v>
      </c>
      <c r="F8" s="1">
        <v>-2.5490000000000001E-3</v>
      </c>
      <c r="G8" s="4">
        <v>-7.1999999999999998E-3</v>
      </c>
      <c r="H8" s="4">
        <v>-6.8999999999999999E-3</v>
      </c>
      <c r="I8" s="4">
        <v>-7.7000000000000002E-3</v>
      </c>
      <c r="J8" s="1">
        <f t="shared" si="0"/>
        <v>39.638888888888893</v>
      </c>
      <c r="K8" s="1">
        <f t="shared" si="1"/>
        <v>38.710144927536234</v>
      </c>
      <c r="L8" s="1">
        <f t="shared" si="2"/>
        <v>33.103896103896105</v>
      </c>
      <c r="M8" s="1">
        <f t="shared" si="3"/>
        <v>37.150976640107082</v>
      </c>
      <c r="N8" s="1">
        <f t="shared" si="4"/>
        <v>3.5355037811280199</v>
      </c>
      <c r="O8" s="1"/>
    </row>
    <row r="9" spans="1:15" x14ac:dyDescent="0.2">
      <c r="A9" s="1" t="s">
        <v>70</v>
      </c>
      <c r="B9" s="1" t="s">
        <v>22</v>
      </c>
      <c r="C9" s="1" t="s">
        <v>72</v>
      </c>
      <c r="D9" s="1">
        <v>-4.8929999999999998E-3</v>
      </c>
      <c r="E9" s="1">
        <v>-5.0939999999999996E-3</v>
      </c>
      <c r="F9" s="1">
        <v>-4.5919999999999997E-3</v>
      </c>
      <c r="G9" s="4">
        <v>-7.4000000000000003E-3</v>
      </c>
      <c r="H9" s="4">
        <v>-7.4999999999999997E-3</v>
      </c>
      <c r="I9" s="4">
        <v>-6.8999999999999999E-3</v>
      </c>
      <c r="J9" s="1">
        <f t="shared" si="0"/>
        <v>66.121621621621614</v>
      </c>
      <c r="K9" s="1">
        <f t="shared" si="1"/>
        <v>67.919999999999987</v>
      </c>
      <c r="L9" s="1">
        <f t="shared" si="2"/>
        <v>66.550724637681157</v>
      </c>
      <c r="M9" s="1">
        <f t="shared" si="3"/>
        <v>66.864115419767586</v>
      </c>
      <c r="N9" s="1">
        <f t="shared" si="4"/>
        <v>0.93925584090665371</v>
      </c>
      <c r="O9" s="1"/>
    </row>
    <row r="10" spans="1:15" x14ac:dyDescent="0.2">
      <c r="A10" s="1" t="s">
        <v>67</v>
      </c>
      <c r="B10" s="1" t="s">
        <v>23</v>
      </c>
      <c r="C10" s="1" t="s">
        <v>22</v>
      </c>
      <c r="D10" s="1"/>
      <c r="E10" s="1"/>
      <c r="F10" s="1"/>
      <c r="G10" s="3"/>
      <c r="H10" s="1"/>
      <c r="I10" s="1"/>
      <c r="J10" s="1">
        <f t="shared" ref="J10:L12" si="5">$J$3+J4</f>
        <v>35.602554179566567</v>
      </c>
      <c r="K10" s="1">
        <f t="shared" si="5"/>
        <v>35.822199730094468</v>
      </c>
      <c r="L10" s="1">
        <f t="shared" si="5"/>
        <v>35.702631578947368</v>
      </c>
      <c r="M10" s="1">
        <f t="shared" si="3"/>
        <v>35.709128496202801</v>
      </c>
      <c r="N10" s="1">
        <f t="shared" si="4"/>
        <v>0.10996681052501284</v>
      </c>
    </row>
    <row r="11" spans="1:15" x14ac:dyDescent="0.2">
      <c r="A11" s="1" t="s">
        <v>69</v>
      </c>
      <c r="B11" s="1" t="s">
        <v>23</v>
      </c>
      <c r="C11" s="1" t="s">
        <v>22</v>
      </c>
      <c r="G11" s="3"/>
      <c r="H11" s="1"/>
      <c r="I11" s="1"/>
      <c r="J11" s="1">
        <f t="shared" si="5"/>
        <v>36.084210526315793</v>
      </c>
      <c r="K11" s="1">
        <f t="shared" si="5"/>
        <v>35.518730650154801</v>
      </c>
      <c r="L11" s="1">
        <f t="shared" si="5"/>
        <v>35.70645614035088</v>
      </c>
      <c r="M11" s="1">
        <f t="shared" si="3"/>
        <v>35.769799105607156</v>
      </c>
      <c r="N11" s="1">
        <f t="shared" si="4"/>
        <v>0.28801236261896179</v>
      </c>
    </row>
    <row r="12" spans="1:15" x14ac:dyDescent="0.2">
      <c r="A12" s="1" t="s">
        <v>70</v>
      </c>
      <c r="B12" s="1" t="s">
        <v>23</v>
      </c>
      <c r="C12" s="1" t="s">
        <v>22</v>
      </c>
      <c r="G12" s="3"/>
      <c r="H12" s="1"/>
      <c r="I12" s="1"/>
      <c r="J12" s="1">
        <f t="shared" si="5"/>
        <v>36.435507783543365</v>
      </c>
      <c r="K12" s="1">
        <f t="shared" si="5"/>
        <v>36.02119487908962</v>
      </c>
      <c r="L12" s="1">
        <f t="shared" si="5"/>
        <v>35.764438122332862</v>
      </c>
      <c r="M12" s="1">
        <f t="shared" si="3"/>
        <v>36.073713594988611</v>
      </c>
      <c r="N12" s="1">
        <f t="shared" si="4"/>
        <v>0.33860343203968596</v>
      </c>
    </row>
    <row r="13" spans="1:15" x14ac:dyDescent="0.2">
      <c r="E13" s="1"/>
      <c r="F13" s="1"/>
      <c r="G13" s="1"/>
    </row>
    <row r="17" spans="1:11" x14ac:dyDescent="0.2">
      <c r="A17" t="s">
        <v>61</v>
      </c>
      <c r="B17" t="s">
        <v>62</v>
      </c>
      <c r="D17" t="s">
        <v>57</v>
      </c>
      <c r="E17" t="s">
        <v>58</v>
      </c>
      <c r="F17" t="s">
        <v>59</v>
      </c>
      <c r="I17" t="s">
        <v>60</v>
      </c>
      <c r="J17" t="s">
        <v>12</v>
      </c>
      <c r="K17" t="s">
        <v>59</v>
      </c>
    </row>
    <row r="18" spans="1:11" x14ac:dyDescent="0.2">
      <c r="A18">
        <v>36.435507783543365</v>
      </c>
      <c r="B18" s="1">
        <v>66.121621621621614</v>
      </c>
      <c r="D18">
        <f>B18-A18</f>
        <v>29.686113838078249</v>
      </c>
      <c r="E18">
        <f>AVERAGE(D18:D20)</f>
        <v>30.790401824778968</v>
      </c>
      <c r="F18">
        <f>STDEV(D18:D20)</f>
        <v>1.1063513818444364</v>
      </c>
      <c r="I18">
        <f>B18/A18</f>
        <v>1.8147577910657366</v>
      </c>
      <c r="J18">
        <f>AVERAGE(I18:I20)</f>
        <v>1.8537071871794373</v>
      </c>
      <c r="K18">
        <f>STDEV(I18:I20)</f>
        <v>3.5929430281171987E-2</v>
      </c>
    </row>
    <row r="19" spans="1:11" x14ac:dyDescent="0.2">
      <c r="A19">
        <v>36.02119487908962</v>
      </c>
      <c r="B19" s="1">
        <v>67.919999999999987</v>
      </c>
      <c r="D19">
        <f>B19-A19</f>
        <v>31.898805120910367</v>
      </c>
      <c r="I19">
        <f t="shared" ref="I19:I20" si="6">B19/A19</f>
        <v>1.8855565515797947</v>
      </c>
    </row>
    <row r="20" spans="1:11" x14ac:dyDescent="0.2">
      <c r="A20">
        <v>35.764438122332862</v>
      </c>
      <c r="B20" s="1">
        <v>66.550724637681157</v>
      </c>
      <c r="D20">
        <f>B20-A20</f>
        <v>30.786286515348294</v>
      </c>
      <c r="I20">
        <f t="shared" si="6"/>
        <v>1.8608072188927807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1F30-1074-C540-AABA-B569B7623EB5}">
  <dimension ref="A1:R22"/>
  <sheetViews>
    <sheetView workbookViewId="0">
      <selection sqref="A1:XFD1048576"/>
    </sheetView>
  </sheetViews>
  <sheetFormatPr baseColWidth="10" defaultRowHeight="16" x14ac:dyDescent="0.2"/>
  <cols>
    <col min="5" max="5" width="15.5" customWidth="1"/>
    <col min="6" max="6" width="16.33203125" customWidth="1"/>
  </cols>
  <sheetData>
    <row r="1" spans="1:18" x14ac:dyDescent="0.2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13</v>
      </c>
      <c r="J1" s="7"/>
      <c r="K1" s="7"/>
      <c r="L1" s="7"/>
      <c r="M1" s="7"/>
      <c r="N1" s="7"/>
      <c r="O1" s="7"/>
      <c r="P1" s="7"/>
      <c r="Q1" s="7"/>
    </row>
    <row r="2" spans="1:18" x14ac:dyDescent="0.2">
      <c r="A2" s="5" t="s">
        <v>15</v>
      </c>
      <c r="B2" t="s">
        <v>79</v>
      </c>
      <c r="C2" t="s">
        <v>80</v>
      </c>
      <c r="D2" s="6">
        <v>57.276995309999997</v>
      </c>
      <c r="E2" s="6">
        <v>57.152765700000003</v>
      </c>
      <c r="F2">
        <f t="shared" ref="F2:F8" si="0">E2-E9</f>
        <v>18.990493370999999</v>
      </c>
      <c r="G2" s="6">
        <v>1.3082251509526597</v>
      </c>
      <c r="J2" s="6"/>
      <c r="K2" s="6"/>
      <c r="L2" s="6"/>
      <c r="M2" s="6"/>
      <c r="N2" s="6"/>
      <c r="O2" s="6"/>
      <c r="P2" s="6"/>
      <c r="Q2" s="6"/>
    </row>
    <row r="3" spans="1:18" x14ac:dyDescent="0.2">
      <c r="A3" s="5" t="s">
        <v>30</v>
      </c>
      <c r="B3" t="s">
        <v>79</v>
      </c>
      <c r="C3" t="s">
        <v>80</v>
      </c>
      <c r="D3" s="6">
        <v>44.236124199999999</v>
      </c>
      <c r="E3" s="6">
        <v>63.889884199999997</v>
      </c>
      <c r="F3">
        <f t="shared" si="0"/>
        <v>35.987435399999995</v>
      </c>
      <c r="G3" s="6">
        <v>4.9575308917142138</v>
      </c>
      <c r="J3" s="6"/>
      <c r="K3" s="6"/>
      <c r="L3" s="6"/>
      <c r="M3" s="6"/>
      <c r="N3" s="6"/>
      <c r="O3" s="6"/>
      <c r="P3" s="6"/>
      <c r="Q3" s="6"/>
    </row>
    <row r="4" spans="1:18" x14ac:dyDescent="0.2">
      <c r="A4" s="5" t="s">
        <v>42</v>
      </c>
      <c r="B4" t="s">
        <v>79</v>
      </c>
      <c r="C4" t="s">
        <v>80</v>
      </c>
      <c r="D4" s="6">
        <v>55.799669299999998</v>
      </c>
      <c r="E4" s="6">
        <v>55.019167600000003</v>
      </c>
      <c r="F4">
        <f t="shared" si="0"/>
        <v>3.7982918400000045</v>
      </c>
      <c r="G4">
        <v>2.2811687541490047</v>
      </c>
      <c r="J4" s="6"/>
      <c r="K4" s="6"/>
      <c r="L4" s="6"/>
      <c r="M4" s="6"/>
      <c r="N4" s="6"/>
      <c r="O4" s="6"/>
      <c r="P4" s="6"/>
      <c r="Q4" s="6"/>
    </row>
    <row r="5" spans="1:18" x14ac:dyDescent="0.2">
      <c r="A5" s="5" t="s">
        <v>43</v>
      </c>
      <c r="B5" t="s">
        <v>79</v>
      </c>
      <c r="C5" t="s">
        <v>80</v>
      </c>
      <c r="D5" s="6">
        <v>53.273865399999998</v>
      </c>
      <c r="E5" s="6">
        <v>40.606622199999997</v>
      </c>
      <c r="F5">
        <f t="shared" si="0"/>
        <v>11.365997879999995</v>
      </c>
      <c r="G5" s="6">
        <v>2.8017332180207934</v>
      </c>
      <c r="I5" s="6"/>
      <c r="J5" s="6"/>
      <c r="K5" s="6"/>
      <c r="L5" s="6"/>
      <c r="M5" s="6"/>
      <c r="N5" s="6"/>
      <c r="O5" s="6"/>
      <c r="P5" s="6"/>
      <c r="Q5" s="6"/>
    </row>
    <row r="6" spans="1:18" x14ac:dyDescent="0.2">
      <c r="A6" s="5" t="s">
        <v>31</v>
      </c>
      <c r="B6" t="s">
        <v>79</v>
      </c>
      <c r="C6" t="s">
        <v>80</v>
      </c>
      <c r="D6" s="6">
        <v>59.3235612</v>
      </c>
      <c r="E6" s="6">
        <v>43.473389400000002</v>
      </c>
      <c r="F6">
        <f t="shared" si="0"/>
        <v>3.7852230700000007</v>
      </c>
      <c r="G6" s="6">
        <v>2.6092553499937536</v>
      </c>
      <c r="J6" s="6"/>
      <c r="K6" s="6"/>
      <c r="L6" s="6"/>
      <c r="M6" s="6"/>
      <c r="N6" s="6"/>
      <c r="O6" s="6"/>
      <c r="P6" s="6"/>
      <c r="Q6" s="6"/>
    </row>
    <row r="7" spans="1:18" x14ac:dyDescent="0.2">
      <c r="A7" s="5" t="s">
        <v>65</v>
      </c>
      <c r="B7" t="s">
        <v>79</v>
      </c>
      <c r="C7" t="s">
        <v>80</v>
      </c>
      <c r="D7">
        <v>66.864115419767586</v>
      </c>
      <c r="E7">
        <v>66.864115419767586</v>
      </c>
      <c r="F7">
        <f t="shared" si="0"/>
        <v>29.925521856711455</v>
      </c>
      <c r="G7" s="6">
        <v>0.93925584090665404</v>
      </c>
      <c r="J7" s="6"/>
      <c r="K7" s="6"/>
      <c r="L7" s="6"/>
      <c r="M7" s="6"/>
      <c r="N7" s="6"/>
      <c r="O7" s="6"/>
      <c r="P7" s="6"/>
      <c r="Q7" s="6"/>
    </row>
    <row r="8" spans="1:18" x14ac:dyDescent="0.2">
      <c r="A8" s="5" t="s">
        <v>44</v>
      </c>
      <c r="B8" t="s">
        <v>79</v>
      </c>
      <c r="C8" t="s">
        <v>80</v>
      </c>
      <c r="D8" s="6">
        <v>49.993924200000002</v>
      </c>
      <c r="E8" s="6">
        <v>43.726555900000001</v>
      </c>
      <c r="F8">
        <f t="shared" si="0"/>
        <v>1.8022859000000011</v>
      </c>
      <c r="G8" s="6">
        <v>5.6275060528482381</v>
      </c>
      <c r="J8" s="6"/>
      <c r="K8" s="6"/>
      <c r="L8" s="6"/>
      <c r="M8" s="6"/>
      <c r="N8" s="6"/>
      <c r="O8" s="6"/>
      <c r="P8" s="6"/>
      <c r="Q8" s="6"/>
    </row>
    <row r="9" spans="1:18" x14ac:dyDescent="0.2">
      <c r="A9" s="5" t="s">
        <v>15</v>
      </c>
      <c r="B9" t="s">
        <v>66</v>
      </c>
      <c r="C9" t="s">
        <v>81</v>
      </c>
      <c r="D9" s="6">
        <v>31.086249760000001</v>
      </c>
      <c r="E9" s="6">
        <f t="shared" ref="E9:E15" si="1">D9+D16</f>
        <v>38.162272329000004</v>
      </c>
      <c r="G9">
        <v>2.3404548780835337</v>
      </c>
      <c r="J9" s="6"/>
      <c r="K9" s="6"/>
      <c r="L9" s="6"/>
      <c r="M9" s="6"/>
      <c r="N9" s="6"/>
      <c r="O9" s="6"/>
      <c r="P9" s="6"/>
      <c r="Q9" s="6"/>
    </row>
    <row r="10" spans="1:18" x14ac:dyDescent="0.2">
      <c r="A10" s="5" t="s">
        <v>30</v>
      </c>
      <c r="B10" t="s">
        <v>66</v>
      </c>
      <c r="C10" t="s">
        <v>81</v>
      </c>
      <c r="D10" s="6">
        <v>16.472108200000001</v>
      </c>
      <c r="E10" s="6">
        <f t="shared" si="1"/>
        <v>27.902448800000002</v>
      </c>
      <c r="G10" s="6">
        <v>0.61480559999999995</v>
      </c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 t="s">
        <v>42</v>
      </c>
      <c r="B11" t="s">
        <v>66</v>
      </c>
      <c r="C11" t="s">
        <v>81</v>
      </c>
      <c r="D11" s="6">
        <v>45.958083000000002</v>
      </c>
      <c r="E11" s="6">
        <f t="shared" si="1"/>
        <v>51.220875759999998</v>
      </c>
      <c r="G11" s="6">
        <v>0.83882621000000002</v>
      </c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 t="s">
        <v>43</v>
      </c>
      <c r="B12" t="s">
        <v>66</v>
      </c>
      <c r="C12" t="s">
        <v>81</v>
      </c>
      <c r="D12" s="6">
        <v>19.758543400000001</v>
      </c>
      <c r="E12" s="6">
        <f t="shared" si="1"/>
        <v>29.240624320000002</v>
      </c>
      <c r="G12" s="6">
        <v>0.71127275999999995</v>
      </c>
      <c r="J12" s="6"/>
      <c r="K12" s="6"/>
      <c r="L12" s="6"/>
      <c r="M12" s="6"/>
      <c r="N12" s="6"/>
      <c r="O12" s="6"/>
      <c r="P12" s="6"/>
      <c r="Q12" s="6"/>
    </row>
    <row r="13" spans="1:18" x14ac:dyDescent="0.2">
      <c r="A13" s="5" t="s">
        <v>31</v>
      </c>
      <c r="B13" t="s">
        <v>66</v>
      </c>
      <c r="C13" t="s">
        <v>81</v>
      </c>
      <c r="D13" s="6">
        <v>32.5029781</v>
      </c>
      <c r="E13" s="6">
        <f t="shared" si="1"/>
        <v>39.688166330000001</v>
      </c>
      <c r="G13" s="6">
        <v>1.81374371</v>
      </c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">
      <c r="A14" s="5" t="s">
        <v>65</v>
      </c>
      <c r="B14" t="s">
        <v>66</v>
      </c>
      <c r="C14" t="s">
        <v>81</v>
      </c>
      <c r="D14">
        <v>36.180669441751725</v>
      </c>
      <c r="E14" s="6">
        <f t="shared" si="1"/>
        <v>36.938593563056131</v>
      </c>
      <c r="F14" s="6"/>
      <c r="G14">
        <v>3.3217337497061252</v>
      </c>
    </row>
    <row r="15" spans="1:18" x14ac:dyDescent="0.2">
      <c r="A15" s="5" t="s">
        <v>44</v>
      </c>
      <c r="B15" t="s">
        <v>66</v>
      </c>
      <c r="C15" t="s">
        <v>81</v>
      </c>
      <c r="D15" s="6">
        <v>29.222766199999999</v>
      </c>
      <c r="E15" s="6">
        <f t="shared" si="1"/>
        <v>41.92427</v>
      </c>
      <c r="G15" s="6">
        <v>7.1473156400000004</v>
      </c>
    </row>
    <row r="16" spans="1:18" x14ac:dyDescent="0.2">
      <c r="A16" s="5" t="s">
        <v>15</v>
      </c>
      <c r="B16" t="s">
        <v>68</v>
      </c>
      <c r="C16" t="s">
        <v>81</v>
      </c>
      <c r="D16" s="6">
        <v>7.076022569</v>
      </c>
      <c r="E16" s="6">
        <v>31.086249760000001</v>
      </c>
      <c r="G16" s="6"/>
    </row>
    <row r="17" spans="1:7" x14ac:dyDescent="0.2">
      <c r="A17" s="5" t="s">
        <v>30</v>
      </c>
      <c r="B17" t="s">
        <v>68</v>
      </c>
      <c r="C17" t="s">
        <v>81</v>
      </c>
      <c r="D17" s="6">
        <v>11.430340599999999</v>
      </c>
      <c r="E17" s="6">
        <v>16.472108200000001</v>
      </c>
      <c r="G17" s="6"/>
    </row>
    <row r="18" spans="1:7" x14ac:dyDescent="0.2">
      <c r="A18" s="5" t="s">
        <v>42</v>
      </c>
      <c r="B18" t="s">
        <v>68</v>
      </c>
      <c r="C18" t="s">
        <v>81</v>
      </c>
      <c r="D18" s="6">
        <v>5.26279276</v>
      </c>
      <c r="E18" s="6">
        <v>45.958083000000002</v>
      </c>
      <c r="G18" s="6"/>
    </row>
    <row r="19" spans="1:7" x14ac:dyDescent="0.2">
      <c r="A19" s="5" t="s">
        <v>43</v>
      </c>
      <c r="B19" t="s">
        <v>68</v>
      </c>
      <c r="C19" t="s">
        <v>81</v>
      </c>
      <c r="D19" s="6">
        <v>9.4820809199999996</v>
      </c>
      <c r="E19" s="6">
        <v>19.758543400000001</v>
      </c>
      <c r="G19" s="6"/>
    </row>
    <row r="20" spans="1:7" x14ac:dyDescent="0.2">
      <c r="A20" s="5" t="s">
        <v>31</v>
      </c>
      <c r="B20" t="s">
        <v>68</v>
      </c>
      <c r="C20" t="s">
        <v>81</v>
      </c>
      <c r="D20" s="6">
        <v>7.1851882299999996</v>
      </c>
      <c r="E20" s="6">
        <v>32.5029781</v>
      </c>
      <c r="G20" s="6"/>
    </row>
    <row r="21" spans="1:7" x14ac:dyDescent="0.2">
      <c r="A21" s="5" t="s">
        <v>65</v>
      </c>
      <c r="B21" t="s">
        <v>68</v>
      </c>
      <c r="C21" t="s">
        <v>81</v>
      </c>
      <c r="D21">
        <v>0.75792412130440301</v>
      </c>
      <c r="E21">
        <v>36.180669441751725</v>
      </c>
      <c r="G21" s="6"/>
    </row>
    <row r="22" spans="1:7" x14ac:dyDescent="0.2">
      <c r="A22" s="5" t="s">
        <v>44</v>
      </c>
      <c r="B22" t="s">
        <v>68</v>
      </c>
      <c r="C22" t="s">
        <v>81</v>
      </c>
      <c r="D22" s="6">
        <v>12.701503799999999</v>
      </c>
      <c r="E22" s="6">
        <v>29.222766199999999</v>
      </c>
      <c r="G2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FB62-F2B7-4B47-A8FC-BB2A3290C51A}">
  <dimension ref="A1:E8"/>
  <sheetViews>
    <sheetView workbookViewId="0">
      <selection activeCell="E17" sqref="E17"/>
    </sheetView>
  </sheetViews>
  <sheetFormatPr baseColWidth="10" defaultRowHeight="16" x14ac:dyDescent="0.2"/>
  <sheetData>
    <row r="1" spans="1:5" x14ac:dyDescent="0.2">
      <c r="A1" s="7" t="s">
        <v>82</v>
      </c>
      <c r="B1" s="7" t="s">
        <v>83</v>
      </c>
      <c r="C1" s="7" t="s">
        <v>84</v>
      </c>
      <c r="D1" s="7" t="s">
        <v>85</v>
      </c>
      <c r="E1" s="7" t="s">
        <v>86</v>
      </c>
    </row>
    <row r="2" spans="1:5" x14ac:dyDescent="0.2">
      <c r="A2" s="8" t="s">
        <v>15</v>
      </c>
      <c r="B2" s="9">
        <v>15.03356</v>
      </c>
      <c r="C2" s="9">
        <v>4.602716</v>
      </c>
      <c r="D2" s="9">
        <v>18.990490000000001</v>
      </c>
      <c r="E2" s="9">
        <v>3.5344600000000002</v>
      </c>
    </row>
    <row r="3" spans="1:5" x14ac:dyDescent="0.2">
      <c r="A3" s="8" t="s">
        <v>30</v>
      </c>
      <c r="B3" s="9">
        <v>5.5095159999999996</v>
      </c>
      <c r="C3" s="9">
        <v>7.2000789999999997</v>
      </c>
      <c r="D3" s="9">
        <v>35.987439999999999</v>
      </c>
      <c r="E3" s="9">
        <v>4.9453019999999999</v>
      </c>
    </row>
    <row r="4" spans="1:5" x14ac:dyDescent="0.2">
      <c r="A4" s="8" t="s">
        <v>42</v>
      </c>
      <c r="B4" s="9">
        <v>2.476089</v>
      </c>
      <c r="C4" s="9">
        <v>5.6927709999999996</v>
      </c>
      <c r="D4" s="9">
        <v>3.798292</v>
      </c>
      <c r="E4" s="9">
        <v>2.6193379999999999</v>
      </c>
    </row>
    <row r="5" spans="1:5" x14ac:dyDescent="0.2">
      <c r="A5" s="8" t="s">
        <v>43</v>
      </c>
      <c r="B5" s="9">
        <v>21.03209</v>
      </c>
      <c r="C5" s="9">
        <v>3.3977460000000002</v>
      </c>
      <c r="D5" s="9">
        <v>11.3659979</v>
      </c>
      <c r="E5" s="9">
        <v>3.3195315999999999</v>
      </c>
    </row>
    <row r="6" spans="1:5" x14ac:dyDescent="0.2">
      <c r="A6" s="8" t="s">
        <v>31</v>
      </c>
      <c r="B6" s="9">
        <v>17.047219999999999</v>
      </c>
      <c r="C6" s="9">
        <v>3.226003</v>
      </c>
      <c r="D6" s="9">
        <v>3.7852229999999998</v>
      </c>
      <c r="E6" s="9">
        <v>2.419387</v>
      </c>
    </row>
    <row r="7" spans="1:5" x14ac:dyDescent="0.2">
      <c r="A7" s="8" t="s">
        <v>65</v>
      </c>
      <c r="B7">
        <v>45.966047994468802</v>
      </c>
      <c r="C7">
        <v>3.7497067383594</v>
      </c>
      <c r="D7" s="9">
        <v>30.790401824778968</v>
      </c>
      <c r="E7" s="9">
        <v>1.1063513818444364</v>
      </c>
    </row>
    <row r="8" spans="1:5" x14ac:dyDescent="0.2">
      <c r="A8" s="8" t="s">
        <v>44</v>
      </c>
      <c r="B8" s="9">
        <v>5.0645660000000001</v>
      </c>
      <c r="C8" s="9">
        <v>9.2800960000000003</v>
      </c>
      <c r="D8" s="9">
        <v>1.8022860000000001</v>
      </c>
      <c r="E8" s="9">
        <v>8.3215140000000005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A166-BD81-8749-8C73-69E0D5222055}">
  <dimension ref="A1:N25"/>
  <sheetViews>
    <sheetView tabSelected="1" workbookViewId="0">
      <selection activeCell="J23" sqref="J23:K23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-5.0000000000000002E-5</v>
      </c>
      <c r="E2">
        <v>-3.0000000000000001E-5</v>
      </c>
      <c r="F2">
        <v>-6.9999999999999994E-5</v>
      </c>
      <c r="G2">
        <v>-6.0000000000000001E-3</v>
      </c>
      <c r="H2">
        <v>-6.4000000000000003E-3</v>
      </c>
      <c r="I2">
        <v>-6.3E-3</v>
      </c>
      <c r="J2">
        <f>D2/G2*100</f>
        <v>0.83333333333333337</v>
      </c>
      <c r="K2">
        <f>E2/H2*100</f>
        <v>0.46875</v>
      </c>
      <c r="L2">
        <f>F2/I2*100</f>
        <v>1.1111111111111109</v>
      </c>
      <c r="M2">
        <f>AVERAGE(J2:L2)</f>
        <v>0.80439814814814825</v>
      </c>
      <c r="N2">
        <f>STDEV(J2:L2)</f>
        <v>0.32215661249344368</v>
      </c>
    </row>
    <row r="3" spans="1:14" x14ac:dyDescent="0.2">
      <c r="A3" t="s">
        <v>15</v>
      </c>
      <c r="B3" t="s">
        <v>15</v>
      </c>
      <c r="C3" t="s">
        <v>15</v>
      </c>
      <c r="D3">
        <v>-2.8E-3</v>
      </c>
      <c r="E3">
        <v>-2.3999999999999998E-3</v>
      </c>
      <c r="F3">
        <v>-2.5999999999999999E-3</v>
      </c>
      <c r="G3">
        <v>-8.3000000000000001E-3</v>
      </c>
      <c r="H3">
        <v>-8.3999999999999995E-3</v>
      </c>
      <c r="I3">
        <v>-8.3999999999999995E-3</v>
      </c>
      <c r="J3">
        <f t="shared" ref="J3:J13" si="0">D3/G3*100</f>
        <v>33.734939759036145</v>
      </c>
      <c r="K3">
        <f t="shared" ref="K3:K13" si="1">E3/H3*100</f>
        <v>28.571428571428569</v>
      </c>
      <c r="L3">
        <f t="shared" ref="L3:L13" si="2">F3/I3*100</f>
        <v>30.952380952380953</v>
      </c>
      <c r="M3">
        <f t="shared" ref="M3:M18" si="3">AVERAGE(J3:L3)</f>
        <v>31.086249760948558</v>
      </c>
      <c r="N3">
        <f t="shared" ref="N3:N18" si="4">STDEV(J3:L3)</f>
        <v>2.5843572875219154</v>
      </c>
    </row>
    <row r="4" spans="1:14" x14ac:dyDescent="0.2">
      <c r="A4" t="s">
        <v>16</v>
      </c>
      <c r="B4" t="s">
        <v>17</v>
      </c>
      <c r="C4" t="s">
        <v>17</v>
      </c>
      <c r="D4">
        <v>-1E-4</v>
      </c>
      <c r="E4">
        <v>-8.0000000000000007E-5</v>
      </c>
      <c r="F4">
        <v>-2.0000000000000002E-5</v>
      </c>
      <c r="G4">
        <v>-6.4000000000000003E-3</v>
      </c>
      <c r="H4">
        <v>-6.1999999999999998E-3</v>
      </c>
      <c r="I4">
        <v>-6.0000000000000001E-3</v>
      </c>
      <c r="J4">
        <f t="shared" si="0"/>
        <v>1.5625</v>
      </c>
      <c r="K4">
        <f t="shared" si="1"/>
        <v>1.2903225806451615</v>
      </c>
      <c r="L4">
        <f t="shared" si="2"/>
        <v>0.33333333333333337</v>
      </c>
      <c r="M4">
        <f t="shared" si="3"/>
        <v>1.0620519713261649</v>
      </c>
      <c r="N4">
        <f t="shared" si="4"/>
        <v>0.64559528879961636</v>
      </c>
    </row>
    <row r="5" spans="1:14" x14ac:dyDescent="0.2">
      <c r="A5" t="s">
        <v>18</v>
      </c>
      <c r="B5" t="s">
        <v>17</v>
      </c>
      <c r="C5" t="s">
        <v>17</v>
      </c>
      <c r="D5">
        <v>-4.0000000000000003E-5</v>
      </c>
      <c r="E5">
        <v>-6.0000000000000002E-5</v>
      </c>
      <c r="F5">
        <v>-1E-4</v>
      </c>
      <c r="G5">
        <v>-6.0000000000000001E-3</v>
      </c>
      <c r="H5">
        <v>-5.7999999999999996E-3</v>
      </c>
      <c r="I5">
        <v>-6.0000000000000001E-3</v>
      </c>
      <c r="J5">
        <f t="shared" si="0"/>
        <v>0.66666666666666674</v>
      </c>
      <c r="K5">
        <f t="shared" si="1"/>
        <v>1.0344827586206897</v>
      </c>
      <c r="L5">
        <f t="shared" si="2"/>
        <v>1.6666666666666667</v>
      </c>
      <c r="M5">
        <f t="shared" si="3"/>
        <v>1.1226053639846745</v>
      </c>
      <c r="N5">
        <f t="shared" si="4"/>
        <v>0.50579066339949585</v>
      </c>
    </row>
    <row r="6" spans="1:14" x14ac:dyDescent="0.2">
      <c r="A6" t="s">
        <v>19</v>
      </c>
      <c r="B6" t="s">
        <v>17</v>
      </c>
      <c r="C6" t="s">
        <v>17</v>
      </c>
      <c r="D6">
        <v>-6.0000000000000002E-5</v>
      </c>
      <c r="E6">
        <v>-2.9999999999999997E-4</v>
      </c>
      <c r="F6">
        <v>-1E-4</v>
      </c>
      <c r="G6">
        <v>-7.0000000000000001E-3</v>
      </c>
      <c r="H6">
        <v>-6.6E-3</v>
      </c>
      <c r="I6">
        <v>-6.7000000000000002E-3</v>
      </c>
      <c r="J6">
        <f t="shared" si="0"/>
        <v>0.85714285714285721</v>
      </c>
      <c r="K6">
        <f t="shared" si="1"/>
        <v>4.545454545454545</v>
      </c>
      <c r="L6">
        <f t="shared" si="2"/>
        <v>1.4925373134328357</v>
      </c>
      <c r="M6">
        <f t="shared" si="3"/>
        <v>2.298378238676746</v>
      </c>
      <c r="N6">
        <f t="shared" si="4"/>
        <v>1.9717873808128052</v>
      </c>
    </row>
    <row r="7" spans="1:14" x14ac:dyDescent="0.2">
      <c r="A7" t="s">
        <v>20</v>
      </c>
      <c r="B7" t="s">
        <v>17</v>
      </c>
      <c r="C7" t="s">
        <v>17</v>
      </c>
      <c r="D7">
        <v>-4.0000000000000002E-4</v>
      </c>
      <c r="E7">
        <v>-4.0000000000000002E-4</v>
      </c>
      <c r="F7">
        <v>-2.0000000000000001E-4</v>
      </c>
      <c r="G7">
        <v>-6.3E-3</v>
      </c>
      <c r="H7">
        <v>-6.1000000000000004E-3</v>
      </c>
      <c r="I7">
        <v>-6.3E-3</v>
      </c>
      <c r="J7">
        <f t="shared" si="0"/>
        <v>6.3492063492063489</v>
      </c>
      <c r="K7">
        <f t="shared" si="1"/>
        <v>6.557377049180328</v>
      </c>
      <c r="L7">
        <f t="shared" si="2"/>
        <v>3.1746031746031744</v>
      </c>
      <c r="M7">
        <f t="shared" si="3"/>
        <v>5.3603955243299497</v>
      </c>
      <c r="N7">
        <f t="shared" si="4"/>
        <v>1.8958111475500401</v>
      </c>
    </row>
    <row r="8" spans="1:14" x14ac:dyDescent="0.2">
      <c r="A8" t="s">
        <v>21</v>
      </c>
      <c r="B8" t="s">
        <v>17</v>
      </c>
      <c r="C8" t="s">
        <v>17</v>
      </c>
      <c r="D8">
        <v>-4.0000000000000002E-4</v>
      </c>
      <c r="E8">
        <v>-5.9999999999999995E-4</v>
      </c>
      <c r="F8">
        <v>-8.9999999999999998E-4</v>
      </c>
      <c r="G8">
        <v>-5.7999999999999996E-3</v>
      </c>
      <c r="H8">
        <v>-5.3E-3</v>
      </c>
      <c r="I8">
        <v>-5.8999999999999999E-3</v>
      </c>
      <c r="J8">
        <f t="shared" si="0"/>
        <v>6.8965517241379324</v>
      </c>
      <c r="K8">
        <f t="shared" si="1"/>
        <v>11.320754716981131</v>
      </c>
      <c r="L8">
        <f t="shared" si="2"/>
        <v>15.254237288135593</v>
      </c>
      <c r="M8">
        <f t="shared" si="3"/>
        <v>11.157181243084885</v>
      </c>
      <c r="N8">
        <f t="shared" si="4"/>
        <v>4.1812431414216515</v>
      </c>
    </row>
    <row r="9" spans="1:14" x14ac:dyDescent="0.2">
      <c r="A9" t="s">
        <v>16</v>
      </c>
      <c r="B9" t="s">
        <v>22</v>
      </c>
      <c r="C9" t="s">
        <v>22</v>
      </c>
      <c r="D9">
        <v>-3.3999999999999998E-3</v>
      </c>
      <c r="E9">
        <v>-2.0999999999999999E-3</v>
      </c>
      <c r="F9">
        <v>-2.5999999999999999E-3</v>
      </c>
      <c r="G9">
        <v>-7.4999999999999997E-3</v>
      </c>
      <c r="H9">
        <v>-7.4999999999999997E-3</v>
      </c>
      <c r="I9">
        <v>-7.0000000000000001E-3</v>
      </c>
      <c r="J9">
        <f t="shared" si="0"/>
        <v>45.333333333333329</v>
      </c>
      <c r="K9">
        <f t="shared" si="1"/>
        <v>27.999999999999996</v>
      </c>
      <c r="L9">
        <f t="shared" si="2"/>
        <v>37.142857142857139</v>
      </c>
      <c r="M9">
        <f t="shared" si="3"/>
        <v>36.825396825396822</v>
      </c>
      <c r="N9">
        <f t="shared" si="4"/>
        <v>8.6710262887954901</v>
      </c>
    </row>
    <row r="10" spans="1:14" x14ac:dyDescent="0.2">
      <c r="A10" t="s">
        <v>18</v>
      </c>
      <c r="B10" t="s">
        <v>22</v>
      </c>
      <c r="C10" t="s">
        <v>22</v>
      </c>
      <c r="D10">
        <v>-2.0999999999999999E-3</v>
      </c>
      <c r="E10">
        <v>-2.5000000000000001E-3</v>
      </c>
      <c r="F10">
        <v>-2.3E-3</v>
      </c>
      <c r="G10">
        <v>-6.7999999999999996E-3</v>
      </c>
      <c r="H10">
        <v>-6.8999999999999999E-3</v>
      </c>
      <c r="I10">
        <v>-7.4000000000000003E-3</v>
      </c>
      <c r="J10">
        <f t="shared" si="0"/>
        <v>30.882352941176471</v>
      </c>
      <c r="K10">
        <f t="shared" si="1"/>
        <v>36.231884057971016</v>
      </c>
      <c r="L10">
        <f t="shared" si="2"/>
        <v>31.081081081081081</v>
      </c>
      <c r="M10">
        <f t="shared" si="3"/>
        <v>32.731772693409525</v>
      </c>
      <c r="N10">
        <f t="shared" si="4"/>
        <v>3.032813527345009</v>
      </c>
    </row>
    <row r="11" spans="1:14" x14ac:dyDescent="0.2">
      <c r="A11" t="s">
        <v>19</v>
      </c>
      <c r="B11" t="s">
        <v>22</v>
      </c>
      <c r="C11" t="s">
        <v>22</v>
      </c>
      <c r="D11">
        <v>-2.3E-3</v>
      </c>
      <c r="E11">
        <v>-2.3E-3</v>
      </c>
      <c r="F11">
        <v>-2.2000000000000001E-3</v>
      </c>
      <c r="G11">
        <v>-7.4999999999999997E-3</v>
      </c>
      <c r="H11">
        <v>-6.8999999999999999E-3</v>
      </c>
      <c r="I11">
        <v>-7.3000000000000001E-3</v>
      </c>
      <c r="J11">
        <f t="shared" si="0"/>
        <v>30.666666666666671</v>
      </c>
      <c r="K11">
        <f t="shared" si="1"/>
        <v>33.333333333333329</v>
      </c>
      <c r="L11">
        <f t="shared" si="2"/>
        <v>30.136986301369866</v>
      </c>
      <c r="M11">
        <f t="shared" si="3"/>
        <v>31.378995433789953</v>
      </c>
      <c r="N11">
        <f t="shared" si="4"/>
        <v>1.7131018041958108</v>
      </c>
    </row>
    <row r="12" spans="1:14" x14ac:dyDescent="0.2">
      <c r="A12" t="s">
        <v>20</v>
      </c>
      <c r="B12" t="s">
        <v>22</v>
      </c>
      <c r="C12" t="s">
        <v>22</v>
      </c>
      <c r="D12">
        <v>-3.0999999999999999E-3</v>
      </c>
      <c r="E12">
        <v>-3.0000000000000001E-3</v>
      </c>
      <c r="F12">
        <v>-2.2000000000000001E-3</v>
      </c>
      <c r="G12">
        <v>-7.0000000000000001E-3</v>
      </c>
      <c r="H12">
        <v>-7.1000000000000004E-3</v>
      </c>
      <c r="I12">
        <v>-5.5999999999999999E-3</v>
      </c>
      <c r="J12">
        <f t="shared" si="0"/>
        <v>44.285714285714285</v>
      </c>
      <c r="K12">
        <f t="shared" si="1"/>
        <v>42.25352112676056</v>
      </c>
      <c r="L12">
        <f t="shared" si="2"/>
        <v>39.285714285714292</v>
      </c>
      <c r="M12">
        <f t="shared" si="3"/>
        <v>41.941649899396381</v>
      </c>
      <c r="N12">
        <f t="shared" si="4"/>
        <v>2.5145472250175005</v>
      </c>
    </row>
    <row r="13" spans="1:14" x14ac:dyDescent="0.2">
      <c r="A13" t="s">
        <v>21</v>
      </c>
      <c r="B13" t="s">
        <v>22</v>
      </c>
      <c r="C13" t="s">
        <v>22</v>
      </c>
      <c r="D13">
        <v>-4.0000000000000001E-3</v>
      </c>
      <c r="E13">
        <v>-4.1999999999999997E-3</v>
      </c>
      <c r="F13">
        <v>-4.0000000000000001E-3</v>
      </c>
      <c r="G13">
        <v>-7.1000000000000004E-3</v>
      </c>
      <c r="H13">
        <v>-7.1000000000000004E-3</v>
      </c>
      <c r="I13">
        <v>-7.1000000000000004E-3</v>
      </c>
      <c r="J13">
        <f t="shared" si="0"/>
        <v>56.338028169014088</v>
      </c>
      <c r="K13">
        <f t="shared" si="1"/>
        <v>59.154929577464777</v>
      </c>
      <c r="L13">
        <f t="shared" si="2"/>
        <v>56.338028169014088</v>
      </c>
      <c r="M13">
        <f t="shared" si="3"/>
        <v>57.27699530516432</v>
      </c>
      <c r="N13">
        <f t="shared" si="4"/>
        <v>1.6263387864496417</v>
      </c>
    </row>
    <row r="14" spans="1:14" x14ac:dyDescent="0.2">
      <c r="A14" t="s">
        <v>16</v>
      </c>
      <c r="B14" t="s">
        <v>23</v>
      </c>
      <c r="C14" t="s">
        <v>23</v>
      </c>
      <c r="J14">
        <f>J3+J4</f>
        <v>35.297439759036145</v>
      </c>
      <c r="K14">
        <f t="shared" ref="K14:L14" si="5">K3+K4</f>
        <v>29.86175115207373</v>
      </c>
      <c r="L14">
        <f t="shared" si="5"/>
        <v>31.285714285714285</v>
      </c>
      <c r="M14">
        <f t="shared" si="3"/>
        <v>32.148301732274717</v>
      </c>
      <c r="N14">
        <f t="shared" si="4"/>
        <v>2.8186380550166406</v>
      </c>
    </row>
    <row r="15" spans="1:14" x14ac:dyDescent="0.2">
      <c r="A15" t="s">
        <v>18</v>
      </c>
      <c r="B15" t="s">
        <v>23</v>
      </c>
      <c r="C15" t="s">
        <v>23</v>
      </c>
      <c r="J15">
        <f>J3+J5</f>
        <v>34.401606425702809</v>
      </c>
      <c r="K15">
        <f t="shared" ref="K15:L15" si="6">K3+K5</f>
        <v>29.60591133004926</v>
      </c>
      <c r="L15">
        <f t="shared" si="6"/>
        <v>32.61904761904762</v>
      </c>
      <c r="M15">
        <f t="shared" si="3"/>
        <v>32.20885512493323</v>
      </c>
      <c r="N15">
        <f t="shared" si="4"/>
        <v>2.4240186208628254</v>
      </c>
    </row>
    <row r="16" spans="1:14" x14ac:dyDescent="0.2">
      <c r="A16" t="s">
        <v>19</v>
      </c>
      <c r="B16" t="s">
        <v>23</v>
      </c>
      <c r="C16" t="s">
        <v>23</v>
      </c>
      <c r="J16">
        <f>J3+J6</f>
        <v>34.592082616178999</v>
      </c>
      <c r="K16">
        <f t="shared" ref="K16:L16" si="7">K3+K6</f>
        <v>33.116883116883116</v>
      </c>
      <c r="L16">
        <f t="shared" si="7"/>
        <v>32.44491826581379</v>
      </c>
      <c r="M16">
        <f t="shared" si="3"/>
        <v>33.384627999625302</v>
      </c>
      <c r="N16">
        <f t="shared" si="4"/>
        <v>1.0983370059074684</v>
      </c>
    </row>
    <row r="17" spans="1:14" x14ac:dyDescent="0.2">
      <c r="A17" t="s">
        <v>20</v>
      </c>
      <c r="B17" t="s">
        <v>23</v>
      </c>
      <c r="C17" t="s">
        <v>23</v>
      </c>
      <c r="J17">
        <f>J3+J7</f>
        <v>40.084146108242493</v>
      </c>
      <c r="K17">
        <f>K3+K7</f>
        <v>35.128805620608901</v>
      </c>
      <c r="L17">
        <f>L3+L7</f>
        <v>34.126984126984127</v>
      </c>
      <c r="M17">
        <f t="shared" si="3"/>
        <v>36.446645285278507</v>
      </c>
      <c r="N17">
        <f t="shared" si="4"/>
        <v>3.1897446220771188</v>
      </c>
    </row>
    <row r="18" spans="1:14" x14ac:dyDescent="0.2">
      <c r="A18" t="s">
        <v>21</v>
      </c>
      <c r="B18" t="s">
        <v>23</v>
      </c>
      <c r="C18" t="s">
        <v>23</v>
      </c>
      <c r="J18">
        <f>J3+J8</f>
        <v>40.631491483174074</v>
      </c>
      <c r="K18">
        <f t="shared" ref="K18:L18" si="8">K3+K8</f>
        <v>39.892183288409697</v>
      </c>
      <c r="L18">
        <f t="shared" si="8"/>
        <v>46.206618240516548</v>
      </c>
      <c r="M18">
        <f t="shared" si="3"/>
        <v>42.24343100403344</v>
      </c>
      <c r="N18">
        <f t="shared" si="4"/>
        <v>3.4520695177354699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40.631491483174074</v>
      </c>
      <c r="B23">
        <v>56.338028169014088</v>
      </c>
      <c r="D23">
        <f>B23-A23</f>
        <v>15.706536685840014</v>
      </c>
      <c r="E23">
        <f>AVERAGE(D23:D25)</f>
        <v>15.033564301130879</v>
      </c>
      <c r="F23">
        <f>STDEV(D23:D25)</f>
        <v>4.602716024842926</v>
      </c>
      <c r="I23">
        <f>B23/A23</f>
        <v>1.3865606728304387</v>
      </c>
      <c r="J23">
        <f>AVERAGE(I23:I25)</f>
        <v>1.3628980147618055</v>
      </c>
      <c r="K23">
        <f>STDEV(I23:I25)</f>
        <v>0.13338705285529642</v>
      </c>
    </row>
    <row r="24" spans="1:14" x14ac:dyDescent="0.2">
      <c r="A24">
        <v>39.892183288409697</v>
      </c>
      <c r="B24">
        <v>59.154929577464777</v>
      </c>
      <c r="D24">
        <f>B24-A24</f>
        <v>19.26274628905508</v>
      </c>
      <c r="I24">
        <f t="shared" ref="I24:I25" si="9">B24/A24</f>
        <v>1.4828701941377997</v>
      </c>
    </row>
    <row r="25" spans="1:14" x14ac:dyDescent="0.2">
      <c r="A25">
        <v>46.206618240516548</v>
      </c>
      <c r="B25">
        <v>56.338028169014088</v>
      </c>
      <c r="D25">
        <f>B25-A25</f>
        <v>10.13140992849754</v>
      </c>
      <c r="I25">
        <f t="shared" si="9"/>
        <v>1.2192631773171783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8E87-48B9-FD41-B117-BA984C516B2F}">
  <dimension ref="A1:N31"/>
  <sheetViews>
    <sheetView topLeftCell="A2" workbookViewId="0">
      <selection activeCell="J29" sqref="J29:K29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-5.0000000000000002E-5</v>
      </c>
      <c r="E2">
        <v>-3.0000000000000001E-5</v>
      </c>
      <c r="F2">
        <v>-6.9999999999999994E-5</v>
      </c>
      <c r="G2">
        <v>-6.0000000000000001E-3</v>
      </c>
      <c r="H2">
        <v>-6.4000000000000003E-3</v>
      </c>
      <c r="I2">
        <v>-6.3E-3</v>
      </c>
      <c r="J2">
        <f>D2/G2*100</f>
        <v>0.83333333333333337</v>
      </c>
      <c r="K2">
        <f>E2/H2*100</f>
        <v>0.46875</v>
      </c>
      <c r="L2">
        <f>F2/I2*100</f>
        <v>1.1111111111111109</v>
      </c>
      <c r="M2">
        <f>AVERAGE(J2:L2)</f>
        <v>0.80439814814814825</v>
      </c>
      <c r="N2">
        <f>STDEV(J2:L2)</f>
        <v>0.32215661249344368</v>
      </c>
    </row>
    <row r="3" spans="1:14" x14ac:dyDescent="0.2">
      <c r="A3" t="s">
        <v>15</v>
      </c>
      <c r="B3" t="s">
        <v>15</v>
      </c>
      <c r="C3" t="s">
        <v>15</v>
      </c>
      <c r="D3">
        <v>-2.8E-3</v>
      </c>
      <c r="E3">
        <v>-2.3999999999999998E-3</v>
      </c>
      <c r="F3">
        <v>-2.5999999999999999E-3</v>
      </c>
      <c r="G3">
        <v>-8.3000000000000001E-3</v>
      </c>
      <c r="H3">
        <v>-8.3999999999999995E-3</v>
      </c>
      <c r="I3">
        <v>-8.3999999999999995E-3</v>
      </c>
      <c r="J3">
        <f t="shared" ref="J3:J13" si="0">D3/G3*100</f>
        <v>33.734939759036145</v>
      </c>
      <c r="K3">
        <f t="shared" ref="K3:K13" si="1">E3/H3*100</f>
        <v>28.571428571428569</v>
      </c>
      <c r="L3">
        <f t="shared" ref="L3:L13" si="2">F3/I3*100</f>
        <v>30.952380952380953</v>
      </c>
      <c r="M3">
        <f t="shared" ref="M3:M18" si="3">AVERAGE(J3:L3)</f>
        <v>31.086249760948558</v>
      </c>
      <c r="N3">
        <f t="shared" ref="N3:N18" si="4">STDEV(J3:L3)</f>
        <v>2.5843572875219154</v>
      </c>
    </row>
    <row r="4" spans="1:14" x14ac:dyDescent="0.2">
      <c r="A4" t="s">
        <v>24</v>
      </c>
      <c r="B4" t="s">
        <v>25</v>
      </c>
      <c r="C4" t="s">
        <v>25</v>
      </c>
      <c r="D4">
        <v>-6.0000000000000002E-5</v>
      </c>
      <c r="E4">
        <v>-4.0000000000000003E-5</v>
      </c>
      <c r="F4">
        <v>-8.0000000000000007E-5</v>
      </c>
      <c r="G4">
        <v>-7.3000000000000001E-3</v>
      </c>
      <c r="H4">
        <v>-6.8999999999999999E-3</v>
      </c>
      <c r="I4">
        <v>-7.1000000000000004E-3</v>
      </c>
      <c r="J4">
        <f t="shared" si="0"/>
        <v>0.82191780821917815</v>
      </c>
      <c r="K4">
        <f t="shared" si="1"/>
        <v>0.57971014492753636</v>
      </c>
      <c r="L4">
        <f t="shared" si="2"/>
        <v>1.1267605633802817</v>
      </c>
      <c r="M4">
        <f t="shared" si="3"/>
        <v>0.84279617217566527</v>
      </c>
      <c r="N4">
        <f t="shared" si="4"/>
        <v>0.2741221801377185</v>
      </c>
    </row>
    <row r="5" spans="1:14" x14ac:dyDescent="0.2">
      <c r="A5" t="s">
        <v>26</v>
      </c>
      <c r="B5" t="s">
        <v>25</v>
      </c>
      <c r="C5" t="s">
        <v>25</v>
      </c>
      <c r="D5">
        <v>-2.0000000000000001E-4</v>
      </c>
      <c r="E5">
        <v>-2.0000000000000001E-4</v>
      </c>
      <c r="F5">
        <v>-2.0000000000000001E-4</v>
      </c>
      <c r="G5">
        <v>-7.1999999999999998E-3</v>
      </c>
      <c r="H5">
        <v>-6.6E-3</v>
      </c>
      <c r="I5">
        <v>-6.7999999999999996E-3</v>
      </c>
      <c r="J5">
        <f t="shared" si="0"/>
        <v>2.7777777777777781</v>
      </c>
      <c r="K5">
        <f t="shared" si="1"/>
        <v>3.0303030303030303</v>
      </c>
      <c r="L5">
        <f t="shared" si="2"/>
        <v>2.9411764705882355</v>
      </c>
      <c r="M5">
        <f t="shared" si="3"/>
        <v>2.9164190928896812</v>
      </c>
      <c r="N5">
        <f t="shared" si="4"/>
        <v>0.12807008473338824</v>
      </c>
    </row>
    <row r="6" spans="1:14" x14ac:dyDescent="0.2">
      <c r="A6" t="s">
        <v>27</v>
      </c>
      <c r="B6" t="s">
        <v>25</v>
      </c>
      <c r="C6" t="s">
        <v>25</v>
      </c>
      <c r="D6">
        <v>-2.0000000000000001E-4</v>
      </c>
      <c r="E6">
        <v>-4.0000000000000002E-4</v>
      </c>
      <c r="F6">
        <v>-1E-4</v>
      </c>
      <c r="G6">
        <v>-7.7000000000000002E-3</v>
      </c>
      <c r="H6">
        <v>-7.9000000000000008E-3</v>
      </c>
      <c r="I6">
        <v>-7.4000000000000003E-3</v>
      </c>
      <c r="J6">
        <f t="shared" si="0"/>
        <v>2.5974025974025974</v>
      </c>
      <c r="K6">
        <f t="shared" si="1"/>
        <v>5.0632911392405067</v>
      </c>
      <c r="L6">
        <f t="shared" si="2"/>
        <v>1.3513513513513513</v>
      </c>
      <c r="M6">
        <f t="shared" si="3"/>
        <v>3.0040150293314851</v>
      </c>
      <c r="N6">
        <f t="shared" si="4"/>
        <v>1.8890803316899976</v>
      </c>
    </row>
    <row r="7" spans="1:14" x14ac:dyDescent="0.2">
      <c r="A7" t="s">
        <v>28</v>
      </c>
      <c r="B7" t="s">
        <v>25</v>
      </c>
      <c r="C7" t="s">
        <v>25</v>
      </c>
      <c r="D7">
        <v>-2.0000000000000001E-4</v>
      </c>
      <c r="E7">
        <v>-2.9999999999999997E-4</v>
      </c>
      <c r="F7">
        <v>-2.9999999999999997E-4</v>
      </c>
      <c r="G7">
        <v>-7.6E-3</v>
      </c>
      <c r="H7">
        <v>-7.4000000000000003E-3</v>
      </c>
      <c r="I7">
        <v>-7.4000000000000003E-3</v>
      </c>
      <c r="J7">
        <f t="shared" si="0"/>
        <v>2.6315789473684212</v>
      </c>
      <c r="K7">
        <f t="shared" si="1"/>
        <v>4.0540540540540535</v>
      </c>
      <c r="L7">
        <f t="shared" si="2"/>
        <v>4.0540540540540535</v>
      </c>
      <c r="M7">
        <f t="shared" si="3"/>
        <v>3.5798956851588426</v>
      </c>
      <c r="N7">
        <f t="shared" si="4"/>
        <v>0.82126638576049038</v>
      </c>
    </row>
    <row r="8" spans="1:14" x14ac:dyDescent="0.2">
      <c r="A8" t="s">
        <v>29</v>
      </c>
      <c r="B8" t="s">
        <v>25</v>
      </c>
      <c r="C8" t="s">
        <v>25</v>
      </c>
      <c r="D8">
        <v>-5.0000000000000001E-4</v>
      </c>
      <c r="E8">
        <v>-5.9999999999999995E-4</v>
      </c>
      <c r="F8">
        <v>-5.0000000000000001E-4</v>
      </c>
      <c r="G8">
        <v>-7.1000000000000004E-3</v>
      </c>
      <c r="H8">
        <v>-7.7999999999999996E-3</v>
      </c>
      <c r="I8">
        <v>-7.7000000000000002E-3</v>
      </c>
      <c r="J8">
        <f t="shared" si="0"/>
        <v>7.042253521126761</v>
      </c>
      <c r="K8">
        <f t="shared" si="1"/>
        <v>7.6923076923076916</v>
      </c>
      <c r="L8">
        <f t="shared" si="2"/>
        <v>6.4935064935064926</v>
      </c>
      <c r="M8">
        <f t="shared" si="3"/>
        <v>7.0760225689803162</v>
      </c>
      <c r="N8">
        <f t="shared" si="4"/>
        <v>0.6001136059168295</v>
      </c>
    </row>
    <row r="9" spans="1:14" x14ac:dyDescent="0.2">
      <c r="A9" t="s">
        <v>24</v>
      </c>
      <c r="B9" t="s">
        <v>22</v>
      </c>
      <c r="C9" t="s">
        <v>22</v>
      </c>
      <c r="D9">
        <v>-1.8E-3</v>
      </c>
      <c r="E9">
        <v>-2.3E-3</v>
      </c>
      <c r="F9">
        <v>-2.3E-3</v>
      </c>
      <c r="G9">
        <v>-7.9000000000000008E-3</v>
      </c>
      <c r="H9">
        <v>-8.2000000000000007E-3</v>
      </c>
      <c r="I9">
        <v>-8.0000000000000002E-3</v>
      </c>
      <c r="J9">
        <f t="shared" si="0"/>
        <v>22.784810126582276</v>
      </c>
      <c r="K9">
        <f t="shared" si="1"/>
        <v>28.048780487804876</v>
      </c>
      <c r="L9">
        <f t="shared" si="2"/>
        <v>28.749999999999996</v>
      </c>
      <c r="M9">
        <f t="shared" si="3"/>
        <v>26.527863538129051</v>
      </c>
      <c r="N9">
        <f t="shared" si="4"/>
        <v>3.2604852142495213</v>
      </c>
    </row>
    <row r="10" spans="1:14" x14ac:dyDescent="0.2">
      <c r="A10" t="s">
        <v>26</v>
      </c>
      <c r="B10" t="s">
        <v>22</v>
      </c>
      <c r="C10" t="s">
        <v>22</v>
      </c>
      <c r="D10">
        <v>-2.3999999999999998E-3</v>
      </c>
      <c r="E10">
        <v>-2.3999999999999998E-3</v>
      </c>
      <c r="F10">
        <v>-2.5000000000000001E-3</v>
      </c>
      <c r="G10">
        <v>-7.6E-3</v>
      </c>
      <c r="H10">
        <v>-8.0000000000000002E-3</v>
      </c>
      <c r="I10">
        <v>-7.9000000000000008E-3</v>
      </c>
      <c r="J10">
        <f t="shared" si="0"/>
        <v>31.578947368421051</v>
      </c>
      <c r="K10">
        <f t="shared" si="1"/>
        <v>30</v>
      </c>
      <c r="L10">
        <f t="shared" si="2"/>
        <v>31.645569620253163</v>
      </c>
      <c r="M10">
        <f t="shared" si="3"/>
        <v>31.074838996224742</v>
      </c>
      <c r="N10">
        <f t="shared" si="4"/>
        <v>0.93143372387081147</v>
      </c>
    </row>
    <row r="11" spans="1:14" x14ac:dyDescent="0.2">
      <c r="A11" t="s">
        <v>27</v>
      </c>
      <c r="B11" t="s">
        <v>22</v>
      </c>
      <c r="C11" t="s">
        <v>22</v>
      </c>
      <c r="D11">
        <v>-2.5000000000000001E-3</v>
      </c>
      <c r="E11">
        <v>-2.3999999999999998E-3</v>
      </c>
      <c r="F11">
        <v>-2.5000000000000001E-3</v>
      </c>
      <c r="G11">
        <v>-8.2000000000000007E-3</v>
      </c>
      <c r="H11">
        <v>-8.0000000000000002E-3</v>
      </c>
      <c r="I11">
        <v>-7.7000000000000002E-3</v>
      </c>
      <c r="J11">
        <f t="shared" si="0"/>
        <v>30.487804878048781</v>
      </c>
      <c r="K11">
        <f t="shared" si="1"/>
        <v>30</v>
      </c>
      <c r="L11">
        <f t="shared" si="2"/>
        <v>32.467532467532465</v>
      </c>
      <c r="M11">
        <f t="shared" si="3"/>
        <v>30.985112448527079</v>
      </c>
      <c r="N11">
        <f t="shared" si="4"/>
        <v>1.3067766581642732</v>
      </c>
    </row>
    <row r="12" spans="1:14" x14ac:dyDescent="0.2">
      <c r="A12" t="s">
        <v>28</v>
      </c>
      <c r="B12" t="s">
        <v>22</v>
      </c>
      <c r="C12" t="s">
        <v>22</v>
      </c>
      <c r="D12">
        <v>-3.5999999999999999E-3</v>
      </c>
      <c r="E12">
        <v>-3.5000000000000001E-3</v>
      </c>
      <c r="F12">
        <v>-3.0000000000000001E-3</v>
      </c>
      <c r="G12">
        <v>-8.0000000000000002E-3</v>
      </c>
      <c r="H12">
        <v>-8.0000000000000002E-3</v>
      </c>
      <c r="I12">
        <v>-7.7000000000000002E-3</v>
      </c>
      <c r="J12">
        <f t="shared" si="0"/>
        <v>44.999999999999993</v>
      </c>
      <c r="K12">
        <f t="shared" si="1"/>
        <v>43.75</v>
      </c>
      <c r="L12">
        <f t="shared" si="2"/>
        <v>38.961038961038966</v>
      </c>
      <c r="M12">
        <f t="shared" si="3"/>
        <v>42.570346320346324</v>
      </c>
      <c r="N12">
        <f t="shared" si="4"/>
        <v>3.1876244619563736</v>
      </c>
    </row>
    <row r="13" spans="1:14" x14ac:dyDescent="0.2">
      <c r="A13" t="s">
        <v>29</v>
      </c>
      <c r="B13" t="s">
        <v>22</v>
      </c>
      <c r="C13" t="s">
        <v>22</v>
      </c>
      <c r="D13">
        <v>-4.4000000000000003E-3</v>
      </c>
      <c r="E13">
        <v>-4.1999999999999997E-3</v>
      </c>
      <c r="F13">
        <v>-4.5999999999999999E-3</v>
      </c>
      <c r="G13">
        <v>-7.9000000000000008E-3</v>
      </c>
      <c r="H13">
        <v>-7.3000000000000001E-3</v>
      </c>
      <c r="I13">
        <v>-7.9000000000000008E-3</v>
      </c>
      <c r="J13">
        <f t="shared" si="0"/>
        <v>55.696202531645568</v>
      </c>
      <c r="K13">
        <f t="shared" si="1"/>
        <v>57.534246575342465</v>
      </c>
      <c r="L13">
        <f t="shared" si="2"/>
        <v>58.227848101265813</v>
      </c>
      <c r="M13">
        <f t="shared" si="3"/>
        <v>57.152765736084611</v>
      </c>
      <c r="N13">
        <f t="shared" si="4"/>
        <v>1.3082251509526597</v>
      </c>
    </row>
    <row r="14" spans="1:14" x14ac:dyDescent="0.2">
      <c r="A14" t="s">
        <v>24</v>
      </c>
      <c r="B14" t="s">
        <v>23</v>
      </c>
      <c r="C14" t="s">
        <v>23</v>
      </c>
      <c r="J14">
        <f>J3+J4</f>
        <v>34.556857567255321</v>
      </c>
      <c r="K14">
        <f t="shared" ref="K14" si="5">K3+K4</f>
        <v>29.151138716356105</v>
      </c>
      <c r="L14">
        <f>L3+L4</f>
        <v>32.079141515761236</v>
      </c>
      <c r="M14">
        <f t="shared" si="3"/>
        <v>31.929045933124218</v>
      </c>
      <c r="N14">
        <f t="shared" si="4"/>
        <v>2.7059832938669715</v>
      </c>
    </row>
    <row r="15" spans="1:14" x14ac:dyDescent="0.2">
      <c r="A15" t="s">
        <v>26</v>
      </c>
      <c r="B15" t="s">
        <v>23</v>
      </c>
      <c r="C15" t="s">
        <v>23</v>
      </c>
      <c r="J15">
        <f>J3+J5</f>
        <v>36.512717536813923</v>
      </c>
      <c r="K15">
        <f t="shared" ref="K15:L15" si="6">K3+K5</f>
        <v>31.601731601731601</v>
      </c>
      <c r="L15">
        <f t="shared" si="6"/>
        <v>33.893557422969188</v>
      </c>
      <c r="M15">
        <f t="shared" si="3"/>
        <v>34.002668853838237</v>
      </c>
      <c r="N15">
        <f t="shared" si="4"/>
        <v>2.457310458998581</v>
      </c>
    </row>
    <row r="16" spans="1:14" x14ac:dyDescent="0.2">
      <c r="A16" t="s">
        <v>27</v>
      </c>
      <c r="B16" t="s">
        <v>23</v>
      </c>
      <c r="C16" t="s">
        <v>23</v>
      </c>
      <c r="J16">
        <f>J3+J6</f>
        <v>36.332342356438744</v>
      </c>
      <c r="K16">
        <f t="shared" ref="K16:L16" si="7">K3+K6</f>
        <v>33.634719710669074</v>
      </c>
      <c r="L16">
        <f t="shared" si="7"/>
        <v>32.303732303732303</v>
      </c>
      <c r="M16">
        <f t="shared" si="3"/>
        <v>34.090264790280038</v>
      </c>
      <c r="N16">
        <f t="shared" si="4"/>
        <v>2.0525753893243897</v>
      </c>
    </row>
    <row r="17" spans="1:14" x14ac:dyDescent="0.2">
      <c r="A17" t="s">
        <v>28</v>
      </c>
      <c r="B17" t="s">
        <v>23</v>
      </c>
      <c r="C17" t="s">
        <v>23</v>
      </c>
      <c r="J17">
        <f>J3+J7</f>
        <v>36.366518706404563</v>
      </c>
      <c r="K17">
        <f t="shared" ref="K17:L17" si="8">K3+K7</f>
        <v>32.625482625482626</v>
      </c>
      <c r="L17">
        <f t="shared" si="8"/>
        <v>35.006435006435005</v>
      </c>
      <c r="M17">
        <f t="shared" si="3"/>
        <v>34.6661454461074</v>
      </c>
      <c r="N17">
        <f t="shared" si="4"/>
        <v>1.8935906311399275</v>
      </c>
    </row>
    <row r="18" spans="1:14" x14ac:dyDescent="0.2">
      <c r="A18" t="s">
        <v>29</v>
      </c>
      <c r="B18" t="s">
        <v>23</v>
      </c>
      <c r="C18" t="s">
        <v>23</v>
      </c>
      <c r="J18">
        <f>J3+J8</f>
        <v>40.777193280162905</v>
      </c>
      <c r="K18">
        <f t="shared" ref="K18:L18" si="9">K3+K8</f>
        <v>36.263736263736263</v>
      </c>
      <c r="L18">
        <f t="shared" si="9"/>
        <v>37.445887445887443</v>
      </c>
      <c r="M18">
        <f t="shared" si="3"/>
        <v>38.162272329928868</v>
      </c>
      <c r="N18">
        <f t="shared" si="4"/>
        <v>2.3404548780835337</v>
      </c>
    </row>
    <row r="22" spans="1:14" x14ac:dyDescent="0.2">
      <c r="A22" t="s">
        <v>55</v>
      </c>
      <c r="B22" t="s">
        <v>56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36.366518706404563</v>
      </c>
      <c r="B23">
        <v>44.999999999999993</v>
      </c>
      <c r="D23">
        <f>B23-A23</f>
        <v>8.6334812935954304</v>
      </c>
      <c r="E23">
        <f>AVERAGE(D23:D25)</f>
        <v>7.9042008742389216</v>
      </c>
      <c r="F23">
        <f>STDEV(D23:D25)</f>
        <v>3.6401651143603662</v>
      </c>
      <c r="I23">
        <f>B23/A23</f>
        <v>1.2374019180470792</v>
      </c>
      <c r="J23">
        <f>AVERAGE(I23:I25)</f>
        <v>1.2304487212821764</v>
      </c>
      <c r="K23">
        <f>STDEV(I23:I25)</f>
        <v>0.1141631278294719</v>
      </c>
    </row>
    <row r="24" spans="1:14" x14ac:dyDescent="0.2">
      <c r="A24">
        <v>32.625482625482626</v>
      </c>
      <c r="B24">
        <v>43.75</v>
      </c>
      <c r="D24">
        <f>B24-A24</f>
        <v>11.124517374517374</v>
      </c>
      <c r="I24">
        <f t="shared" ref="I24:I25" si="10">B24/A24</f>
        <v>1.3409763313609468</v>
      </c>
    </row>
    <row r="25" spans="1:14" x14ac:dyDescent="0.2">
      <c r="A25">
        <v>35.006435006435005</v>
      </c>
      <c r="B25">
        <v>38.961038961038966</v>
      </c>
      <c r="D25">
        <f>B25-A25</f>
        <v>3.9546039546039609</v>
      </c>
      <c r="I25">
        <f t="shared" si="10"/>
        <v>1.112967914438503</v>
      </c>
    </row>
    <row r="28" spans="1:14" x14ac:dyDescent="0.2">
      <c r="A28" t="s">
        <v>61</v>
      </c>
      <c r="B28" t="s">
        <v>62</v>
      </c>
      <c r="D28" t="s">
        <v>57</v>
      </c>
      <c r="E28" t="s">
        <v>58</v>
      </c>
      <c r="F28" t="s">
        <v>59</v>
      </c>
      <c r="I28" t="s">
        <v>60</v>
      </c>
      <c r="J28" t="s">
        <v>12</v>
      </c>
      <c r="K28" t="s">
        <v>59</v>
      </c>
    </row>
    <row r="29" spans="1:14" x14ac:dyDescent="0.2">
      <c r="A29">
        <v>40.777193280162905</v>
      </c>
      <c r="B29">
        <v>55.696202531645568</v>
      </c>
      <c r="D29">
        <f>B29-A29</f>
        <v>14.919009251482663</v>
      </c>
      <c r="E29">
        <f>AVERAGE(D29:D31)</f>
        <v>18.990493406155746</v>
      </c>
      <c r="F29">
        <f>STDEV(D29:D31)</f>
        <v>3.5344600164615754</v>
      </c>
      <c r="I29">
        <f>B29/A29</f>
        <v>1.3658665065292857</v>
      </c>
      <c r="J29">
        <f>AVERAGE(I29:I31)</f>
        <v>1.5024678020465256</v>
      </c>
      <c r="K29">
        <f>STDEV(I29:I31)</f>
        <v>0.11934825736788365</v>
      </c>
    </row>
    <row r="30" spans="1:14" x14ac:dyDescent="0.2">
      <c r="A30">
        <v>36.263736263736263</v>
      </c>
      <c r="B30">
        <v>57.534246575342465</v>
      </c>
      <c r="D30">
        <f>B30-A30</f>
        <v>21.270510311606202</v>
      </c>
      <c r="I30">
        <f t="shared" ref="I30:I31" si="11">B30/A30</f>
        <v>1.5865504358655045</v>
      </c>
    </row>
    <row r="31" spans="1:14" x14ac:dyDescent="0.2">
      <c r="A31">
        <v>37.445887445887443</v>
      </c>
      <c r="B31">
        <v>58.227848101265813</v>
      </c>
      <c r="D31">
        <f>B31-A31</f>
        <v>20.78196065537837</v>
      </c>
      <c r="I31">
        <f t="shared" si="11"/>
        <v>1.5549864637447866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81FC-F518-C342-889E-B3586B2D4C99}">
  <dimension ref="A1:N30"/>
  <sheetViews>
    <sheetView workbookViewId="0">
      <selection activeCell="J28" sqref="J28:K28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-2.0000000000000001E-4</v>
      </c>
      <c r="E2">
        <v>-9.0000000000000006E-5</v>
      </c>
      <c r="F2">
        <v>-8.0000000000000007E-5</v>
      </c>
      <c r="G2">
        <v>-8.0000000000000002E-3</v>
      </c>
      <c r="H2">
        <v>-7.7999999999999996E-3</v>
      </c>
      <c r="I2">
        <v>-8.0000000000000002E-3</v>
      </c>
      <c r="J2">
        <f>D2/G2*100</f>
        <v>2.5</v>
      </c>
      <c r="K2">
        <f>E2/H2*100</f>
        <v>1.153846153846154</v>
      </c>
      <c r="L2">
        <f>F2/I2*100</f>
        <v>1</v>
      </c>
      <c r="M2">
        <f>AVERAGE(J2:L2)</f>
        <v>1.5512820512820513</v>
      </c>
      <c r="N2">
        <f>STDEV(J2:L2)</f>
        <v>0.82520692521815842</v>
      </c>
    </row>
    <row r="3" spans="1:14" x14ac:dyDescent="0.2">
      <c r="A3" t="s">
        <v>30</v>
      </c>
      <c r="B3" t="s">
        <v>30</v>
      </c>
      <c r="C3" t="s">
        <v>30</v>
      </c>
      <c r="D3">
        <v>-1.4E-3</v>
      </c>
      <c r="E3">
        <v>-1.4E-3</v>
      </c>
      <c r="F3">
        <v>-1.4E-3</v>
      </c>
      <c r="G3">
        <v>-8.6E-3</v>
      </c>
      <c r="H3">
        <v>-8.5000000000000006E-3</v>
      </c>
      <c r="I3">
        <v>-8.3999999999999995E-3</v>
      </c>
      <c r="J3">
        <f t="shared" ref="J3:L13" si="0">D3/G3*100</f>
        <v>16.279069767441861</v>
      </c>
      <c r="K3">
        <f t="shared" si="0"/>
        <v>16.470588235294116</v>
      </c>
      <c r="L3">
        <f t="shared" si="0"/>
        <v>16.666666666666668</v>
      </c>
      <c r="M3">
        <f t="shared" ref="M3:M13" si="1">AVERAGE(J3:L3)</f>
        <v>16.472108223134214</v>
      </c>
      <c r="N3">
        <f t="shared" ref="N3:N13" si="2">STDEV(J3:L3)</f>
        <v>0.19380292011331207</v>
      </c>
    </row>
    <row r="4" spans="1:14" x14ac:dyDescent="0.2">
      <c r="A4" t="s">
        <v>16</v>
      </c>
      <c r="B4" t="s">
        <v>17</v>
      </c>
      <c r="C4" t="s">
        <v>17</v>
      </c>
      <c r="D4">
        <v>-1E-4</v>
      </c>
      <c r="E4">
        <v>-9.0000000000000006E-5</v>
      </c>
      <c r="F4">
        <v>-2.0000000000000001E-4</v>
      </c>
      <c r="G4">
        <v>-7.4000000000000003E-3</v>
      </c>
      <c r="H4">
        <v>-7.7000000000000002E-3</v>
      </c>
      <c r="I4">
        <v>-8.0000000000000002E-3</v>
      </c>
      <c r="J4">
        <f t="shared" si="0"/>
        <v>1.3513513513513513</v>
      </c>
      <c r="K4">
        <f t="shared" si="0"/>
        <v>1.1688311688311688</v>
      </c>
      <c r="L4">
        <f t="shared" si="0"/>
        <v>2.5</v>
      </c>
      <c r="M4">
        <f t="shared" si="1"/>
        <v>1.6733941733941735</v>
      </c>
      <c r="N4">
        <f t="shared" si="2"/>
        <v>0.72165524919508961</v>
      </c>
    </row>
    <row r="5" spans="1:14" x14ac:dyDescent="0.2">
      <c r="A5" t="s">
        <v>18</v>
      </c>
      <c r="B5" t="s">
        <v>17</v>
      </c>
      <c r="C5" t="s">
        <v>17</v>
      </c>
      <c r="D5">
        <v>-1E-4</v>
      </c>
      <c r="E5">
        <v>-2.0000000000000001E-4</v>
      </c>
      <c r="F5">
        <v>-4.0000000000000003E-5</v>
      </c>
      <c r="G5">
        <v>-7.4999999999999997E-3</v>
      </c>
      <c r="H5">
        <v>-7.7999999999999996E-3</v>
      </c>
      <c r="I5">
        <v>-7.9000000000000008E-3</v>
      </c>
      <c r="J5">
        <f t="shared" si="0"/>
        <v>1.3333333333333335</v>
      </c>
      <c r="K5">
        <f t="shared" si="0"/>
        <v>2.5641025641025643</v>
      </c>
      <c r="L5">
        <f t="shared" si="0"/>
        <v>0.50632911392405067</v>
      </c>
      <c r="M5">
        <f t="shared" si="1"/>
        <v>1.4679216704533162</v>
      </c>
      <c r="N5">
        <f t="shared" si="2"/>
        <v>1.0354677244759669</v>
      </c>
    </row>
    <row r="6" spans="1:14" x14ac:dyDescent="0.2">
      <c r="A6" t="s">
        <v>19</v>
      </c>
      <c r="B6" t="s">
        <v>17</v>
      </c>
      <c r="C6" t="s">
        <v>17</v>
      </c>
      <c r="D6">
        <v>-2.0000000000000001E-4</v>
      </c>
      <c r="E6">
        <v>-1E-4</v>
      </c>
      <c r="F6">
        <v>-8.0000000000000007E-5</v>
      </c>
      <c r="G6">
        <v>-7.4000000000000003E-3</v>
      </c>
      <c r="H6">
        <v>-8.2000000000000007E-3</v>
      </c>
      <c r="I6">
        <v>-7.7999999999999996E-3</v>
      </c>
      <c r="J6">
        <f t="shared" si="0"/>
        <v>2.7027027027027026</v>
      </c>
      <c r="K6">
        <f t="shared" si="0"/>
        <v>1.2195121951219512</v>
      </c>
      <c r="L6">
        <f t="shared" si="0"/>
        <v>1.0256410256410258</v>
      </c>
      <c r="M6">
        <f t="shared" si="1"/>
        <v>1.6492853078218932</v>
      </c>
      <c r="N6">
        <f t="shared" si="2"/>
        <v>0.91742174787121711</v>
      </c>
    </row>
    <row r="7" spans="1:14" x14ac:dyDescent="0.2">
      <c r="A7" t="s">
        <v>20</v>
      </c>
      <c r="B7" t="s">
        <v>17</v>
      </c>
      <c r="C7" t="s">
        <v>17</v>
      </c>
      <c r="D7">
        <v>-1E-4</v>
      </c>
      <c r="E7">
        <v>-2.9999999999999997E-4</v>
      </c>
      <c r="F7">
        <v>-4.0000000000000002E-4</v>
      </c>
      <c r="G7">
        <v>-8.0000000000000002E-3</v>
      </c>
      <c r="H7">
        <v>-8.3000000000000001E-3</v>
      </c>
      <c r="I7">
        <v>-7.7999999999999996E-3</v>
      </c>
      <c r="J7">
        <f t="shared" si="0"/>
        <v>1.25</v>
      </c>
      <c r="K7">
        <f t="shared" si="0"/>
        <v>3.6144578313253009</v>
      </c>
      <c r="L7">
        <f t="shared" si="0"/>
        <v>5.1282051282051286</v>
      </c>
      <c r="M7">
        <f t="shared" si="1"/>
        <v>3.3308876531768097</v>
      </c>
      <c r="N7">
        <f t="shared" si="2"/>
        <v>1.9545914633397219</v>
      </c>
    </row>
    <row r="8" spans="1:14" x14ac:dyDescent="0.2">
      <c r="A8" t="s">
        <v>21</v>
      </c>
      <c r="B8" t="s">
        <v>17</v>
      </c>
      <c r="C8" t="s">
        <v>17</v>
      </c>
      <c r="D8">
        <v>-2E-3</v>
      </c>
      <c r="E8">
        <v>-1.6000000000000001E-3</v>
      </c>
      <c r="F8">
        <v>-1.5E-3</v>
      </c>
      <c r="G8">
        <v>-7.7000000000000002E-3</v>
      </c>
      <c r="H8">
        <v>-7.6E-3</v>
      </c>
      <c r="I8">
        <v>-7.6E-3</v>
      </c>
      <c r="J8">
        <f t="shared" si="0"/>
        <v>25.97402597402597</v>
      </c>
      <c r="K8">
        <f t="shared" si="0"/>
        <v>21.05263157894737</v>
      </c>
      <c r="L8">
        <f t="shared" si="0"/>
        <v>19.736842105263158</v>
      </c>
      <c r="M8">
        <f t="shared" si="1"/>
        <v>22.254499886078833</v>
      </c>
      <c r="N8">
        <f t="shared" si="2"/>
        <v>3.2877015107752698</v>
      </c>
    </row>
    <row r="9" spans="1:14" x14ac:dyDescent="0.2">
      <c r="A9" t="s">
        <v>16</v>
      </c>
      <c r="B9" t="s">
        <v>22</v>
      </c>
      <c r="C9" t="s">
        <v>22</v>
      </c>
      <c r="D9">
        <v>-1.2999999999999999E-3</v>
      </c>
      <c r="E9">
        <v>-1.5E-3</v>
      </c>
      <c r="F9">
        <v>-1.2999999999999999E-3</v>
      </c>
      <c r="G9">
        <v>-8.6E-3</v>
      </c>
      <c r="H9">
        <v>-8.6E-3</v>
      </c>
      <c r="I9">
        <v>-8.3999999999999995E-3</v>
      </c>
      <c r="J9">
        <f t="shared" si="0"/>
        <v>15.11627906976744</v>
      </c>
      <c r="K9">
        <f t="shared" si="0"/>
        <v>17.441860465116278</v>
      </c>
      <c r="L9">
        <f t="shared" si="0"/>
        <v>15.476190476190476</v>
      </c>
      <c r="M9">
        <f t="shared" si="1"/>
        <v>16.011443337024733</v>
      </c>
      <c r="N9">
        <f t="shared" si="2"/>
        <v>1.2517803023580467</v>
      </c>
    </row>
    <row r="10" spans="1:14" x14ac:dyDescent="0.2">
      <c r="A10" t="s">
        <v>18</v>
      </c>
      <c r="B10" t="s">
        <v>22</v>
      </c>
      <c r="C10" t="s">
        <v>22</v>
      </c>
      <c r="D10">
        <v>-1.8E-3</v>
      </c>
      <c r="E10">
        <v>-1.6000000000000001E-3</v>
      </c>
      <c r="F10">
        <v>-1.6000000000000001E-3</v>
      </c>
      <c r="G10">
        <v>-8.5000000000000006E-3</v>
      </c>
      <c r="H10">
        <v>-8.5000000000000006E-3</v>
      </c>
      <c r="I10">
        <v>-8.3999999999999995E-3</v>
      </c>
      <c r="J10">
        <f t="shared" si="0"/>
        <v>21.17647058823529</v>
      </c>
      <c r="K10">
        <f t="shared" si="0"/>
        <v>18.823529411764707</v>
      </c>
      <c r="L10">
        <f t="shared" si="0"/>
        <v>19.047619047619051</v>
      </c>
      <c r="M10">
        <f t="shared" si="1"/>
        <v>19.682539682539684</v>
      </c>
      <c r="N10">
        <f t="shared" si="2"/>
        <v>1.2986247358142793</v>
      </c>
    </row>
    <row r="11" spans="1:14" x14ac:dyDescent="0.2">
      <c r="A11" t="s">
        <v>19</v>
      </c>
      <c r="B11" t="s">
        <v>22</v>
      </c>
      <c r="C11" t="s">
        <v>22</v>
      </c>
      <c r="D11">
        <v>-1.6000000000000001E-3</v>
      </c>
      <c r="E11">
        <v>-1.6999999999999999E-3</v>
      </c>
      <c r="F11">
        <v>-1.6000000000000001E-3</v>
      </c>
      <c r="G11">
        <v>-8.6E-3</v>
      </c>
      <c r="H11">
        <v>-8.3000000000000001E-3</v>
      </c>
      <c r="I11">
        <v>-8.6E-3</v>
      </c>
      <c r="J11">
        <f t="shared" si="0"/>
        <v>18.604651162790699</v>
      </c>
      <c r="K11">
        <f t="shared" si="0"/>
        <v>20.481927710843372</v>
      </c>
      <c r="L11">
        <f t="shared" si="0"/>
        <v>18.604651162790699</v>
      </c>
      <c r="M11">
        <f t="shared" si="1"/>
        <v>19.23041001214159</v>
      </c>
      <c r="N11">
        <f t="shared" si="2"/>
        <v>1.0838461203615826</v>
      </c>
    </row>
    <row r="12" spans="1:14" x14ac:dyDescent="0.2">
      <c r="A12" t="s">
        <v>20</v>
      </c>
      <c r="B12" t="s">
        <v>22</v>
      </c>
      <c r="C12" t="s">
        <v>22</v>
      </c>
      <c r="D12">
        <v>-2.0999999999999999E-3</v>
      </c>
      <c r="E12">
        <v>-1.6999999999999999E-3</v>
      </c>
      <c r="F12">
        <v>-1.6000000000000001E-3</v>
      </c>
      <c r="G12">
        <v>-8.5000000000000006E-3</v>
      </c>
      <c r="H12">
        <v>-8.5000000000000006E-3</v>
      </c>
      <c r="I12">
        <v>-8.5000000000000006E-3</v>
      </c>
      <c r="J12">
        <f t="shared" si="0"/>
        <v>24.70588235294117</v>
      </c>
      <c r="K12">
        <f t="shared" si="0"/>
        <v>20</v>
      </c>
      <c r="L12">
        <f t="shared" si="0"/>
        <v>18.823529411764707</v>
      </c>
      <c r="M12">
        <f t="shared" si="1"/>
        <v>21.176470588235293</v>
      </c>
      <c r="N12">
        <f t="shared" si="2"/>
        <v>3.1126486012524404</v>
      </c>
    </row>
    <row r="13" spans="1:14" x14ac:dyDescent="0.2">
      <c r="A13" t="s">
        <v>21</v>
      </c>
      <c r="B13" t="s">
        <v>22</v>
      </c>
      <c r="C13" t="s">
        <v>22</v>
      </c>
      <c r="D13">
        <v>-3.0000000000000001E-3</v>
      </c>
      <c r="E13">
        <v>-2.8E-3</v>
      </c>
      <c r="F13">
        <v>-2.7000000000000001E-3</v>
      </c>
      <c r="G13">
        <v>-7.4000000000000003E-3</v>
      </c>
      <c r="H13">
        <v>-6.4999999999999997E-3</v>
      </c>
      <c r="I13">
        <v>-5.4999999999999997E-3</v>
      </c>
      <c r="J13">
        <f t="shared" si="0"/>
        <v>40.54054054054054</v>
      </c>
      <c r="K13">
        <f t="shared" si="0"/>
        <v>43.07692307692308</v>
      </c>
      <c r="L13">
        <f t="shared" si="0"/>
        <v>49.090909090909093</v>
      </c>
      <c r="M13">
        <f t="shared" si="1"/>
        <v>44.236124236124233</v>
      </c>
      <c r="N13">
        <f t="shared" si="2"/>
        <v>4.3914702643195582</v>
      </c>
    </row>
    <row r="14" spans="1:14" x14ac:dyDescent="0.2">
      <c r="A14" t="s">
        <v>16</v>
      </c>
      <c r="B14" t="s">
        <v>23</v>
      </c>
      <c r="C14" t="s">
        <v>23</v>
      </c>
      <c r="J14">
        <f>J3+J4</f>
        <v>17.630421118793212</v>
      </c>
      <c r="K14">
        <f t="shared" ref="K14:L14" si="3">K3+K4</f>
        <v>17.639419404125285</v>
      </c>
      <c r="L14">
        <f t="shared" si="3"/>
        <v>19.166666666666668</v>
      </c>
      <c r="M14">
        <f>AVERAGE(J14:L14)</f>
        <v>18.145502396528389</v>
      </c>
      <c r="N14">
        <f>STDEV(J14:L14)</f>
        <v>0.88436564397313266</v>
      </c>
    </row>
    <row r="15" spans="1:14" x14ac:dyDescent="0.2">
      <c r="A15" t="s">
        <v>18</v>
      </c>
      <c r="B15" t="s">
        <v>23</v>
      </c>
      <c r="C15" t="s">
        <v>23</v>
      </c>
      <c r="J15">
        <f>J3+J5</f>
        <v>17.612403100775193</v>
      </c>
      <c r="K15">
        <f t="shared" ref="K15:L15" si="4">K3+K5</f>
        <v>19.034690799396682</v>
      </c>
      <c r="L15">
        <f t="shared" si="4"/>
        <v>17.172995780590718</v>
      </c>
      <c r="M15">
        <f>AVERAGE(J15:L15)</f>
        <v>17.940029893587532</v>
      </c>
      <c r="N15">
        <f t="shared" ref="N15:N18" si="5">STDEV(J15:L15)</f>
        <v>0.97312978183185239</v>
      </c>
    </row>
    <row r="16" spans="1:14" x14ac:dyDescent="0.2">
      <c r="A16" t="s">
        <v>19</v>
      </c>
      <c r="B16" t="s">
        <v>23</v>
      </c>
      <c r="C16" t="s">
        <v>23</v>
      </c>
      <c r="J16">
        <f>J3+J6</f>
        <v>18.981772470144563</v>
      </c>
      <c r="K16">
        <f t="shared" ref="K16:L16" si="6">K3+K6</f>
        <v>17.690100430416067</v>
      </c>
      <c r="L16">
        <f t="shared" si="6"/>
        <v>17.692307692307693</v>
      </c>
      <c r="M16">
        <f t="shared" ref="M16:M18" si="7">AVERAGE(J16:L16)</f>
        <v>18.121393530956109</v>
      </c>
      <c r="N16">
        <f t="shared" si="5"/>
        <v>0.7451108355476741</v>
      </c>
    </row>
    <row r="17" spans="1:14" x14ac:dyDescent="0.2">
      <c r="A17" t="s">
        <v>20</v>
      </c>
      <c r="B17" t="s">
        <v>23</v>
      </c>
      <c r="C17" t="s">
        <v>23</v>
      </c>
      <c r="J17">
        <f>J3+J7</f>
        <v>17.529069767441861</v>
      </c>
      <c r="K17">
        <f t="shared" ref="K17:L17" si="8">K3+K7</f>
        <v>20.085046066619416</v>
      </c>
      <c r="L17">
        <f t="shared" si="8"/>
        <v>21.794871794871796</v>
      </c>
      <c r="M17">
        <f t="shared" si="7"/>
        <v>19.802995876311027</v>
      </c>
      <c r="N17">
        <f t="shared" si="5"/>
        <v>2.1468420917002922</v>
      </c>
    </row>
    <row r="18" spans="1:14" x14ac:dyDescent="0.2">
      <c r="A18" t="s">
        <v>21</v>
      </c>
      <c r="B18" t="s">
        <v>23</v>
      </c>
      <c r="C18" t="s">
        <v>23</v>
      </c>
      <c r="J18">
        <f>J3+J8</f>
        <v>42.253095741467831</v>
      </c>
      <c r="K18">
        <f t="shared" ref="K18" si="9">K3+K8</f>
        <v>37.523219814241486</v>
      </c>
      <c r="L18">
        <f>L3+L8</f>
        <v>36.403508771929822</v>
      </c>
      <c r="M18">
        <f t="shared" si="7"/>
        <v>38.726608109213046</v>
      </c>
      <c r="N18">
        <f t="shared" si="5"/>
        <v>3.1049193982941228</v>
      </c>
    </row>
    <row r="22" spans="1:14" x14ac:dyDescent="0.2">
      <c r="A22" t="s">
        <v>61</v>
      </c>
      <c r="B22" t="s">
        <v>62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42.253095741467831</v>
      </c>
      <c r="B23">
        <v>40.54054054054054</v>
      </c>
      <c r="D23">
        <f>B23-A23</f>
        <v>-1.7125552009272909</v>
      </c>
      <c r="E23">
        <f>AVERAGE(D23:D25)</f>
        <v>5.5095161269111914</v>
      </c>
      <c r="F23">
        <f>STDEV(D23:D25)</f>
        <v>7.2000794524121448</v>
      </c>
      <c r="I23">
        <f>B23/A23</f>
        <v>0.95946911886869002</v>
      </c>
      <c r="J23">
        <f>AVERAGE(I23:I25)</f>
        <v>1.1519991951439168</v>
      </c>
      <c r="K23">
        <f>STDEV(I23:I25)</f>
        <v>0.19455683948858757</v>
      </c>
    </row>
    <row r="24" spans="1:14" x14ac:dyDescent="0.2">
      <c r="A24">
        <v>37.523219814241486</v>
      </c>
      <c r="B24">
        <v>43.07692307692308</v>
      </c>
      <c r="D24">
        <f>B24-A24</f>
        <v>5.5537032626815943</v>
      </c>
      <c r="I24">
        <f t="shared" ref="I24:I25" si="10">B24/A24</f>
        <v>1.148007108403148</v>
      </c>
    </row>
    <row r="25" spans="1:14" x14ac:dyDescent="0.2">
      <c r="A25">
        <v>36.403508771929822</v>
      </c>
      <c r="B25">
        <v>49.090909090909093</v>
      </c>
      <c r="D25">
        <f>B25-A25</f>
        <v>12.687400318979272</v>
      </c>
      <c r="I25">
        <f t="shared" si="10"/>
        <v>1.3485213581599125</v>
      </c>
    </row>
    <row r="27" spans="1:14" x14ac:dyDescent="0.2">
      <c r="A27" t="s">
        <v>63</v>
      </c>
      <c r="B27" t="s">
        <v>64</v>
      </c>
      <c r="D27" t="s">
        <v>57</v>
      </c>
      <c r="E27" t="s">
        <v>58</v>
      </c>
      <c r="F27" t="s">
        <v>59</v>
      </c>
      <c r="I27" t="s">
        <v>60</v>
      </c>
      <c r="J27" t="s">
        <v>12</v>
      </c>
      <c r="K27" t="s">
        <v>59</v>
      </c>
    </row>
    <row r="28" spans="1:14" x14ac:dyDescent="0.2">
      <c r="A28">
        <v>18.981772470144563</v>
      </c>
      <c r="B28">
        <v>18.604651162790699</v>
      </c>
      <c r="D28">
        <f>B28-A28</f>
        <v>-0.37712130735386395</v>
      </c>
      <c r="E28">
        <f>AVERAGE(D28:D30)</f>
        <v>1.1090164811854824</v>
      </c>
      <c r="F28">
        <f>STDEV(D28:D30)</f>
        <v>1.5936025203463224</v>
      </c>
      <c r="I28">
        <f>B28/A28</f>
        <v>0.98013245033112595</v>
      </c>
      <c r="J28">
        <f>AVERAGE(I28:I30)</f>
        <v>1.0631727707962273</v>
      </c>
      <c r="K28">
        <f>STDEV(I28:I30)</f>
        <v>8.9409788072509988E-2</v>
      </c>
    </row>
    <row r="29" spans="1:14" x14ac:dyDescent="0.2">
      <c r="A29">
        <v>17.690100430416067</v>
      </c>
      <c r="B29">
        <v>20.481927710843372</v>
      </c>
      <c r="D29">
        <f>B29-A29</f>
        <v>2.7918272804273059</v>
      </c>
      <c r="I29">
        <f t="shared" ref="I29:I30" si="11">B29/A29</f>
        <v>1.1578186224215599</v>
      </c>
    </row>
    <row r="30" spans="1:14" x14ac:dyDescent="0.2">
      <c r="A30">
        <v>17.692307692307693</v>
      </c>
      <c r="B30">
        <v>18.604651162790699</v>
      </c>
      <c r="D30">
        <f>B30-A30</f>
        <v>0.91234347048300535</v>
      </c>
      <c r="I30">
        <f t="shared" si="11"/>
        <v>1.0515672396359959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D878-3D5E-AF4F-8B9A-FD85CA19E141}">
  <dimension ref="A1:N37"/>
  <sheetViews>
    <sheetView workbookViewId="0">
      <selection activeCell="J35" sqref="J35:K35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>
        <v>-2.0000000000000001E-4</v>
      </c>
      <c r="E2">
        <v>-9.0000000000000006E-5</v>
      </c>
      <c r="F2">
        <v>-8.0000000000000007E-5</v>
      </c>
      <c r="G2">
        <v>-8.0000000000000002E-3</v>
      </c>
      <c r="H2">
        <v>-7.7999999999999996E-3</v>
      </c>
      <c r="I2">
        <v>-8.0000000000000002E-3</v>
      </c>
      <c r="J2">
        <f>D2/G2*100</f>
        <v>2.5</v>
      </c>
      <c r="K2">
        <f>E2/H2*100</f>
        <v>1.153846153846154</v>
      </c>
      <c r="L2">
        <f>F2/I2*100</f>
        <v>1</v>
      </c>
      <c r="M2">
        <f>AVERAGE(J2:L2)</f>
        <v>1.5512820512820513</v>
      </c>
      <c r="N2">
        <f>STDEV(J2:L2)</f>
        <v>0.82520692521815842</v>
      </c>
    </row>
    <row r="3" spans="1:14" x14ac:dyDescent="0.2">
      <c r="A3" t="s">
        <v>30</v>
      </c>
      <c r="B3" t="s">
        <v>30</v>
      </c>
      <c r="C3" t="s">
        <v>30</v>
      </c>
      <c r="D3">
        <v>-1.4E-3</v>
      </c>
      <c r="E3">
        <v>-1.4E-3</v>
      </c>
      <c r="F3">
        <v>-1.4E-3</v>
      </c>
      <c r="G3">
        <v>-8.6E-3</v>
      </c>
      <c r="H3">
        <v>-8.5000000000000006E-3</v>
      </c>
      <c r="I3">
        <v>-8.3999999999999995E-3</v>
      </c>
      <c r="J3">
        <f t="shared" ref="J3:L13" si="0">D3/G3*100</f>
        <v>16.279069767441861</v>
      </c>
      <c r="K3">
        <f t="shared" si="0"/>
        <v>16.470588235294116</v>
      </c>
      <c r="L3">
        <f t="shared" si="0"/>
        <v>16.666666666666668</v>
      </c>
      <c r="M3">
        <f t="shared" ref="M3:M13" si="1">AVERAGE(J3:L3)</f>
        <v>16.472108223134214</v>
      </c>
      <c r="N3">
        <f t="shared" ref="N3:N18" si="2">STDEV(J3:L3)</f>
        <v>0.19380292011331207</v>
      </c>
    </row>
    <row r="4" spans="1:14" x14ac:dyDescent="0.2">
      <c r="A4" t="s">
        <v>24</v>
      </c>
      <c r="B4" t="s">
        <v>25</v>
      </c>
      <c r="C4" t="s">
        <v>25</v>
      </c>
      <c r="D4">
        <v>-3.0000000000000001E-5</v>
      </c>
      <c r="E4">
        <v>-6.9999999999999994E-5</v>
      </c>
      <c r="F4">
        <v>-1E-4</v>
      </c>
      <c r="G4">
        <v>-7.7999999999999996E-3</v>
      </c>
      <c r="H4">
        <v>-7.6E-3</v>
      </c>
      <c r="I4">
        <v>-7.4000000000000003E-3</v>
      </c>
      <c r="J4">
        <f t="shared" si="0"/>
        <v>0.38461538461538464</v>
      </c>
      <c r="K4">
        <f t="shared" si="0"/>
        <v>0.92105263157894723</v>
      </c>
      <c r="L4">
        <f t="shared" si="0"/>
        <v>1.3513513513513513</v>
      </c>
      <c r="M4">
        <f t="shared" si="1"/>
        <v>0.88567312251522778</v>
      </c>
      <c r="N4">
        <f t="shared" si="2"/>
        <v>0.48433809430130864</v>
      </c>
    </row>
    <row r="5" spans="1:14" x14ac:dyDescent="0.2">
      <c r="A5" t="s">
        <v>26</v>
      </c>
      <c r="B5" t="s">
        <v>25</v>
      </c>
      <c r="C5" t="s">
        <v>25</v>
      </c>
      <c r="D5">
        <v>-2.0000000000000001E-4</v>
      </c>
      <c r="E5">
        <v>-5.0000000000000002E-5</v>
      </c>
      <c r="F5">
        <v>-6.9999999999999994E-5</v>
      </c>
      <c r="G5">
        <v>-7.7000000000000002E-3</v>
      </c>
      <c r="H5">
        <v>-7.9000000000000008E-3</v>
      </c>
      <c r="I5">
        <v>-7.6E-3</v>
      </c>
      <c r="J5">
        <f t="shared" si="0"/>
        <v>2.5974025974025974</v>
      </c>
      <c r="K5">
        <f t="shared" si="0"/>
        <v>0.63291139240506333</v>
      </c>
      <c r="L5">
        <f t="shared" si="0"/>
        <v>0.92105263157894723</v>
      </c>
      <c r="M5">
        <f t="shared" si="1"/>
        <v>1.3837888737955357</v>
      </c>
      <c r="N5">
        <f t="shared" si="2"/>
        <v>1.0608487385219978</v>
      </c>
    </row>
    <row r="6" spans="1:14" x14ac:dyDescent="0.2">
      <c r="A6" t="s">
        <v>27</v>
      </c>
      <c r="B6" t="s">
        <v>25</v>
      </c>
      <c r="C6" t="s">
        <v>25</v>
      </c>
      <c r="D6">
        <v>-2.0000000000000001E-4</v>
      </c>
      <c r="E6">
        <v>-1E-4</v>
      </c>
      <c r="F6">
        <v>-2.0000000000000001E-4</v>
      </c>
      <c r="G6">
        <v>-7.6E-3</v>
      </c>
      <c r="H6">
        <v>-7.9000000000000008E-3</v>
      </c>
      <c r="I6">
        <v>-8.0999999999999996E-3</v>
      </c>
      <c r="J6">
        <f t="shared" si="0"/>
        <v>2.6315789473684212</v>
      </c>
      <c r="K6">
        <f t="shared" si="0"/>
        <v>1.2658227848101267</v>
      </c>
      <c r="L6">
        <f t="shared" si="0"/>
        <v>2.4691358024691361</v>
      </c>
      <c r="M6">
        <f t="shared" si="1"/>
        <v>2.1221791782158945</v>
      </c>
      <c r="N6">
        <f t="shared" si="2"/>
        <v>0.74606075371004121</v>
      </c>
    </row>
    <row r="7" spans="1:14" x14ac:dyDescent="0.2">
      <c r="A7" t="s">
        <v>28</v>
      </c>
      <c r="B7" t="s">
        <v>25</v>
      </c>
      <c r="C7" t="s">
        <v>25</v>
      </c>
      <c r="D7">
        <v>-2.9999999999999997E-4</v>
      </c>
      <c r="E7">
        <v>-1E-4</v>
      </c>
      <c r="F7">
        <v>-2.9999999999999997E-4</v>
      </c>
      <c r="G7">
        <v>-7.4999999999999997E-3</v>
      </c>
      <c r="H7">
        <v>-7.9000000000000008E-3</v>
      </c>
      <c r="I7">
        <v>-7.7000000000000002E-3</v>
      </c>
      <c r="J7">
        <f t="shared" si="0"/>
        <v>4</v>
      </c>
      <c r="K7">
        <f t="shared" si="0"/>
        <v>1.2658227848101267</v>
      </c>
      <c r="L7">
        <f t="shared" si="0"/>
        <v>3.8961038961038952</v>
      </c>
      <c r="M7">
        <f t="shared" si="1"/>
        <v>3.0539755603046737</v>
      </c>
      <c r="N7">
        <f t="shared" si="2"/>
        <v>1.5494567956167211</v>
      </c>
    </row>
    <row r="8" spans="1:14" x14ac:dyDescent="0.2">
      <c r="A8" t="s">
        <v>29</v>
      </c>
      <c r="B8" t="s">
        <v>25</v>
      </c>
      <c r="C8" t="s">
        <v>25</v>
      </c>
      <c r="D8">
        <v>-8.9999999999999998E-4</v>
      </c>
      <c r="E8">
        <v>-8.0000000000000004E-4</v>
      </c>
      <c r="F8">
        <v>-8.0000000000000004E-4</v>
      </c>
      <c r="G8">
        <v>-7.4999999999999997E-3</v>
      </c>
      <c r="H8">
        <v>-6.7999999999999996E-3</v>
      </c>
      <c r="I8">
        <v>-7.6E-3</v>
      </c>
      <c r="J8">
        <f t="shared" si="0"/>
        <v>12</v>
      </c>
      <c r="K8">
        <f t="shared" si="0"/>
        <v>11.764705882352942</v>
      </c>
      <c r="L8">
        <f t="shared" si="0"/>
        <v>10.526315789473685</v>
      </c>
      <c r="M8">
        <f t="shared" si="1"/>
        <v>11.430340557275542</v>
      </c>
      <c r="N8">
        <f t="shared" si="2"/>
        <v>0.79169843756902059</v>
      </c>
    </row>
    <row r="9" spans="1:14" x14ac:dyDescent="0.2">
      <c r="A9" t="s">
        <v>24</v>
      </c>
      <c r="B9" t="s">
        <v>22</v>
      </c>
      <c r="C9" t="s">
        <v>22</v>
      </c>
      <c r="D9">
        <v>-1.4E-3</v>
      </c>
      <c r="E9">
        <v>-1.2999999999999999E-3</v>
      </c>
      <c r="F9">
        <v>-1.2999999999999999E-3</v>
      </c>
      <c r="G9">
        <v>-8.6999999999999994E-3</v>
      </c>
      <c r="H9">
        <v>-8.5000000000000006E-3</v>
      </c>
      <c r="I9">
        <v>-8.5000000000000006E-3</v>
      </c>
      <c r="J9">
        <f t="shared" si="0"/>
        <v>16.091954022988507</v>
      </c>
      <c r="K9">
        <f t="shared" si="0"/>
        <v>15.294117647058822</v>
      </c>
      <c r="L9">
        <f t="shared" si="0"/>
        <v>15.294117647058822</v>
      </c>
      <c r="M9">
        <f t="shared" si="1"/>
        <v>15.560063105702051</v>
      </c>
      <c r="N9">
        <f t="shared" si="2"/>
        <v>0.46063104641227853</v>
      </c>
    </row>
    <row r="10" spans="1:14" x14ac:dyDescent="0.2">
      <c r="A10" t="s">
        <v>26</v>
      </c>
      <c r="B10" t="s">
        <v>22</v>
      </c>
      <c r="C10" t="s">
        <v>22</v>
      </c>
      <c r="D10">
        <v>-1.9E-3</v>
      </c>
      <c r="E10">
        <v>-1.2999999999999999E-3</v>
      </c>
      <c r="F10">
        <v>-1.6999999999999999E-3</v>
      </c>
      <c r="G10">
        <v>-8.5000000000000006E-3</v>
      </c>
      <c r="H10">
        <v>-8.5000000000000006E-3</v>
      </c>
      <c r="I10">
        <v>-8.5000000000000006E-3</v>
      </c>
      <c r="J10">
        <f t="shared" si="0"/>
        <v>22.352941176470587</v>
      </c>
      <c r="K10">
        <f t="shared" si="0"/>
        <v>15.294117647058822</v>
      </c>
      <c r="L10">
        <f t="shared" si="0"/>
        <v>20</v>
      </c>
      <c r="M10">
        <f t="shared" si="1"/>
        <v>19.215686274509803</v>
      </c>
      <c r="N10">
        <f t="shared" si="2"/>
        <v>3.5941770156516384</v>
      </c>
    </row>
    <row r="11" spans="1:14" x14ac:dyDescent="0.2">
      <c r="A11" t="s">
        <v>27</v>
      </c>
      <c r="B11" t="s">
        <v>22</v>
      </c>
      <c r="C11" t="s">
        <v>22</v>
      </c>
      <c r="D11">
        <v>-1.6999999999999999E-3</v>
      </c>
      <c r="E11">
        <v>-1.6999999999999999E-3</v>
      </c>
      <c r="F11">
        <v>-1.8E-3</v>
      </c>
      <c r="G11">
        <v>-8.3999999999999995E-3</v>
      </c>
      <c r="H11">
        <v>-8.6E-3</v>
      </c>
      <c r="I11">
        <v>-8.5000000000000006E-3</v>
      </c>
      <c r="J11">
        <f t="shared" si="0"/>
        <v>20.238095238095237</v>
      </c>
      <c r="K11">
        <f t="shared" si="0"/>
        <v>19.767441860465116</v>
      </c>
      <c r="L11">
        <f t="shared" si="0"/>
        <v>21.17647058823529</v>
      </c>
      <c r="M11">
        <f t="shared" si="1"/>
        <v>20.394002562265214</v>
      </c>
      <c r="N11">
        <f t="shared" si="2"/>
        <v>0.71733591100529082</v>
      </c>
    </row>
    <row r="12" spans="1:14" x14ac:dyDescent="0.2">
      <c r="A12" t="s">
        <v>28</v>
      </c>
      <c r="B12" t="s">
        <v>22</v>
      </c>
      <c r="C12" t="s">
        <v>22</v>
      </c>
      <c r="D12">
        <v>-2E-3</v>
      </c>
      <c r="E12">
        <v>-1.8E-3</v>
      </c>
      <c r="F12">
        <v>-2E-3</v>
      </c>
      <c r="G12">
        <v>-6.4999999999999997E-3</v>
      </c>
      <c r="H12">
        <v>-6.4999999999999997E-3</v>
      </c>
      <c r="I12">
        <v>-6.4999999999999997E-3</v>
      </c>
      <c r="J12">
        <f t="shared" si="0"/>
        <v>30.76923076923077</v>
      </c>
      <c r="K12">
        <f t="shared" si="0"/>
        <v>27.692307692307693</v>
      </c>
      <c r="L12">
        <f t="shared" si="0"/>
        <v>30.76923076923077</v>
      </c>
      <c r="M12">
        <f t="shared" si="1"/>
        <v>29.743589743589748</v>
      </c>
      <c r="N12">
        <f t="shared" si="2"/>
        <v>1.7764623667373101</v>
      </c>
    </row>
    <row r="13" spans="1:14" x14ac:dyDescent="0.2">
      <c r="A13" t="s">
        <v>29</v>
      </c>
      <c r="B13" t="s">
        <v>22</v>
      </c>
      <c r="C13" t="s">
        <v>22</v>
      </c>
      <c r="D13">
        <v>-5.1000000000000004E-3</v>
      </c>
      <c r="E13">
        <v>-6.4999999999999997E-3</v>
      </c>
      <c r="F13">
        <v>-5.4999999999999997E-3</v>
      </c>
      <c r="G13">
        <v>-8.6E-3</v>
      </c>
      <c r="H13">
        <v>-9.4000000000000004E-3</v>
      </c>
      <c r="I13">
        <v>-8.6999999999999994E-3</v>
      </c>
      <c r="J13">
        <f t="shared" si="0"/>
        <v>59.302325581395351</v>
      </c>
      <c r="K13">
        <f t="shared" si="0"/>
        <v>69.148936170212764</v>
      </c>
      <c r="L13">
        <f t="shared" si="0"/>
        <v>63.218390804597703</v>
      </c>
      <c r="M13">
        <f t="shared" si="1"/>
        <v>63.889884185401939</v>
      </c>
      <c r="N13">
        <f t="shared" si="2"/>
        <v>4.9575308917142138</v>
      </c>
    </row>
    <row r="14" spans="1:14" x14ac:dyDescent="0.2">
      <c r="A14" t="s">
        <v>24</v>
      </c>
      <c r="B14" t="s">
        <v>23</v>
      </c>
      <c r="C14" t="s">
        <v>23</v>
      </c>
      <c r="J14">
        <f>J3+J4</f>
        <v>16.663685152057244</v>
      </c>
      <c r="K14">
        <f t="shared" ref="K14:L14" si="3">K3+K4</f>
        <v>17.391640866873065</v>
      </c>
      <c r="L14">
        <f t="shared" si="3"/>
        <v>18.018018018018019</v>
      </c>
      <c r="M14">
        <f>AVERAGE(J14:L14)</f>
        <v>17.357781345649443</v>
      </c>
      <c r="N14">
        <f t="shared" si="2"/>
        <v>0.6778010241497876</v>
      </c>
    </row>
    <row r="15" spans="1:14" x14ac:dyDescent="0.2">
      <c r="A15" t="s">
        <v>26</v>
      </c>
      <c r="B15" t="s">
        <v>23</v>
      </c>
      <c r="C15" t="s">
        <v>23</v>
      </c>
      <c r="J15">
        <f>J3+J5</f>
        <v>18.87647236484446</v>
      </c>
      <c r="K15">
        <f t="shared" ref="K15:L15" si="4">K3+K5</f>
        <v>17.103499627699179</v>
      </c>
      <c r="L15">
        <f t="shared" si="4"/>
        <v>17.587719298245617</v>
      </c>
      <c r="M15">
        <f t="shared" ref="M15:M18" si="5">AVERAGE(J15:L15)</f>
        <v>17.855897096929752</v>
      </c>
      <c r="N15">
        <f t="shared" si="2"/>
        <v>0.91640470341733238</v>
      </c>
    </row>
    <row r="16" spans="1:14" x14ac:dyDescent="0.2">
      <c r="A16" t="s">
        <v>27</v>
      </c>
      <c r="B16" t="s">
        <v>23</v>
      </c>
      <c r="C16" t="s">
        <v>23</v>
      </c>
      <c r="J16">
        <f>J3+J6</f>
        <v>18.910648714810282</v>
      </c>
      <c r="K16">
        <f t="shared" ref="K16:L16" si="6">K3+K6</f>
        <v>17.736411020104242</v>
      </c>
      <c r="L16">
        <f t="shared" si="6"/>
        <v>19.135802469135804</v>
      </c>
      <c r="M16">
        <f t="shared" si="5"/>
        <v>18.594287401350108</v>
      </c>
      <c r="N16">
        <f t="shared" si="2"/>
        <v>0.75142362712144462</v>
      </c>
    </row>
    <row r="17" spans="1:14" x14ac:dyDescent="0.2">
      <c r="A17" t="s">
        <v>28</v>
      </c>
      <c r="B17" t="s">
        <v>23</v>
      </c>
      <c r="C17" t="s">
        <v>23</v>
      </c>
      <c r="J17">
        <f>J3+J7</f>
        <v>20.279069767441861</v>
      </c>
      <c r="K17">
        <f t="shared" ref="K17:L17" si="7">K3+K7</f>
        <v>17.736411020104242</v>
      </c>
      <c r="L17">
        <f t="shared" si="7"/>
        <v>20.562770562770563</v>
      </c>
      <c r="M17">
        <f t="shared" si="5"/>
        <v>19.526083783438889</v>
      </c>
      <c r="N17">
        <f t="shared" si="2"/>
        <v>1.5563797689458498</v>
      </c>
    </row>
    <row r="18" spans="1:14" x14ac:dyDescent="0.2">
      <c r="A18" t="s">
        <v>29</v>
      </c>
      <c r="B18" t="s">
        <v>23</v>
      </c>
      <c r="C18" t="s">
        <v>23</v>
      </c>
      <c r="J18">
        <f>J3+J8</f>
        <v>28.279069767441861</v>
      </c>
      <c r="K18">
        <f t="shared" ref="K18" si="8">K3+K8</f>
        <v>28.235294117647058</v>
      </c>
      <c r="L18">
        <f>L3+L8</f>
        <v>27.192982456140353</v>
      </c>
      <c r="M18">
        <f t="shared" si="5"/>
        <v>27.902448780409756</v>
      </c>
      <c r="N18">
        <f t="shared" si="2"/>
        <v>0.61480560003385953</v>
      </c>
    </row>
    <row r="22" spans="1:14" x14ac:dyDescent="0.2">
      <c r="A22" t="s">
        <v>55</v>
      </c>
      <c r="B22" t="s">
        <v>56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20.279069767441861</v>
      </c>
      <c r="B23">
        <v>30.76923076923077</v>
      </c>
      <c r="D23">
        <f>B23-A23</f>
        <v>10.490161001788909</v>
      </c>
      <c r="E23">
        <f>AVERAGE(D23:D25)</f>
        <v>10.217505960150856</v>
      </c>
      <c r="F23">
        <f>STDEV(D23:D25)</f>
        <v>0.26730338563661243</v>
      </c>
      <c r="I23">
        <f>B23/A23</f>
        <v>1.5172900494001411</v>
      </c>
      <c r="J23">
        <f>AVERAGE(I23:I25)</f>
        <v>1.5249905497510969</v>
      </c>
      <c r="K23">
        <f>STDEV(I23:I25)</f>
        <v>3.3161990579866164E-2</v>
      </c>
    </row>
    <row r="24" spans="1:14" x14ac:dyDescent="0.2">
      <c r="A24">
        <v>17.736411020104242</v>
      </c>
      <c r="B24">
        <v>27.692307692307693</v>
      </c>
      <c r="D24">
        <f>B24-A24</f>
        <v>9.9558966722034512</v>
      </c>
      <c r="I24">
        <f t="shared" ref="I24:I25" si="9">B24/A24</f>
        <v>1.5613253245495062</v>
      </c>
    </row>
    <row r="25" spans="1:14" x14ac:dyDescent="0.2">
      <c r="A25">
        <v>20.562770562770563</v>
      </c>
      <c r="B25">
        <v>30.76923076923077</v>
      </c>
      <c r="D25">
        <f>B25-A25</f>
        <v>10.206460206460207</v>
      </c>
      <c r="I25">
        <f t="shared" si="9"/>
        <v>1.4963562753036437</v>
      </c>
    </row>
    <row r="28" spans="1:14" x14ac:dyDescent="0.2">
      <c r="A28" t="s">
        <v>61</v>
      </c>
      <c r="B28" t="s">
        <v>62</v>
      </c>
      <c r="D28" t="s">
        <v>57</v>
      </c>
      <c r="E28" t="s">
        <v>58</v>
      </c>
      <c r="F28" t="s">
        <v>59</v>
      </c>
      <c r="I28" t="s">
        <v>60</v>
      </c>
      <c r="J28" t="s">
        <v>12</v>
      </c>
      <c r="K28" t="s">
        <v>59</v>
      </c>
    </row>
    <row r="29" spans="1:14" x14ac:dyDescent="0.2">
      <c r="A29">
        <v>28.279069767441861</v>
      </c>
      <c r="B29">
        <v>59.302325581395351</v>
      </c>
      <c r="D29">
        <f>B29-A29</f>
        <v>31.02325581395349</v>
      </c>
      <c r="E29">
        <f>AVERAGE(D29:D31)</f>
        <v>35.987435404992176</v>
      </c>
      <c r="F29">
        <f>STDEV(D29:D31)</f>
        <v>4.9453024624950164</v>
      </c>
      <c r="I29">
        <f>B29/A29</f>
        <v>2.0970394736842106</v>
      </c>
      <c r="J29">
        <f>AVERAGE(I29:I31)</f>
        <v>2.2902898785483656</v>
      </c>
      <c r="K29">
        <f>STDEV(I29:I31)</f>
        <v>0.17851305064608924</v>
      </c>
    </row>
    <row r="30" spans="1:14" x14ac:dyDescent="0.2">
      <c r="A30">
        <v>28.235294117647058</v>
      </c>
      <c r="B30">
        <v>69.148936170212764</v>
      </c>
      <c r="D30">
        <f>B30-A30</f>
        <v>40.913642052565706</v>
      </c>
      <c r="I30">
        <f t="shared" ref="I30:I31" si="10">B30/A30</f>
        <v>2.4490248226950353</v>
      </c>
    </row>
    <row r="31" spans="1:14" x14ac:dyDescent="0.2">
      <c r="A31">
        <v>27.192982456140353</v>
      </c>
      <c r="B31">
        <v>63.218390804597703</v>
      </c>
      <c r="D31">
        <f>B31-A31</f>
        <v>36.025408348457347</v>
      </c>
      <c r="I31">
        <f t="shared" si="10"/>
        <v>2.324805339265851</v>
      </c>
    </row>
    <row r="34" spans="1:11" x14ac:dyDescent="0.2">
      <c r="A34" t="s">
        <v>63</v>
      </c>
      <c r="B34" t="s">
        <v>64</v>
      </c>
      <c r="D34" t="s">
        <v>57</v>
      </c>
      <c r="E34" t="s">
        <v>58</v>
      </c>
      <c r="F34" t="s">
        <v>59</v>
      </c>
      <c r="I34" t="s">
        <v>60</v>
      </c>
      <c r="J34" t="s">
        <v>12</v>
      </c>
      <c r="K34" t="s">
        <v>59</v>
      </c>
    </row>
    <row r="35" spans="1:11" x14ac:dyDescent="0.2">
      <c r="A35">
        <v>18.910648714810282</v>
      </c>
      <c r="B35">
        <v>20.238095238095237</v>
      </c>
      <c r="D35">
        <f>B35-A35</f>
        <v>1.327446523284955</v>
      </c>
      <c r="E35">
        <f>AVERAGE(D35:D37)</f>
        <v>1.799715160915105</v>
      </c>
      <c r="F35">
        <f>STDEV(D35:D37)</f>
        <v>0.40902502228121707</v>
      </c>
      <c r="I35">
        <f>B35/A35</f>
        <v>1.0701957158267836</v>
      </c>
      <c r="J35">
        <f>AVERAGE(I35:I37)</f>
        <v>1.0971163407927813</v>
      </c>
      <c r="K35">
        <f>STDEV(I35:I37)</f>
        <v>2.3643741679365046E-2</v>
      </c>
    </row>
    <row r="36" spans="1:11" x14ac:dyDescent="0.2">
      <c r="A36">
        <v>17.736411020104242</v>
      </c>
      <c r="B36">
        <v>19.767441860465116</v>
      </c>
      <c r="D36">
        <f>B36-A36</f>
        <v>2.0310308403608737</v>
      </c>
      <c r="I36">
        <f t="shared" ref="I36:I37" si="11">B36/A36</f>
        <v>1.1145119403276513</v>
      </c>
    </row>
    <row r="37" spans="1:11" x14ac:dyDescent="0.2">
      <c r="A37">
        <v>19.135802469135804</v>
      </c>
      <c r="B37">
        <v>21.17647058823529</v>
      </c>
      <c r="D37">
        <f>B37-A37</f>
        <v>2.040668119099486</v>
      </c>
      <c r="I37">
        <f t="shared" si="11"/>
        <v>1.1066413662239085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0982-4288-1243-9F65-5627318610A9}">
  <dimension ref="A1:N31"/>
  <sheetViews>
    <sheetView topLeftCell="A5" workbookViewId="0">
      <selection activeCell="J29" sqref="J29:K29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 s="1">
        <v>-2.0000000000000001E-4</v>
      </c>
      <c r="E2" s="1">
        <v>-2.0000000000000001E-4</v>
      </c>
      <c r="F2" s="1">
        <v>-2.0000000000000001E-4</v>
      </c>
      <c r="G2" s="1">
        <v>-8.2000000000000007E-3</v>
      </c>
      <c r="H2" s="1">
        <v>-7.9000000000000008E-3</v>
      </c>
      <c r="I2" s="1">
        <v>-8.0999999999999996E-3</v>
      </c>
      <c r="J2">
        <f>D2/G2*100</f>
        <v>2.4390243902439024</v>
      </c>
      <c r="K2">
        <f>E2/H2*100</f>
        <v>2.5316455696202533</v>
      </c>
      <c r="L2">
        <f>F2/I2*100</f>
        <v>2.4691358024691361</v>
      </c>
      <c r="M2">
        <f>AVERAGE(J2:L2)</f>
        <v>2.4799352541110973</v>
      </c>
      <c r="N2">
        <f>STDEV(J2:L2)</f>
        <v>4.7245548299197859E-2</v>
      </c>
    </row>
    <row r="3" spans="1:14" x14ac:dyDescent="0.2">
      <c r="A3" t="s">
        <v>31</v>
      </c>
      <c r="B3" t="s">
        <v>31</v>
      </c>
      <c r="C3" t="s">
        <v>31</v>
      </c>
      <c r="D3">
        <v>-2.5000000000000001E-3</v>
      </c>
      <c r="E3">
        <v>-2.5000000000000001E-3</v>
      </c>
      <c r="F3">
        <v>-2.7000000000000001E-3</v>
      </c>
      <c r="G3">
        <v>-7.6E-3</v>
      </c>
      <c r="H3">
        <v>-8.0999999999999996E-3</v>
      </c>
      <c r="I3">
        <v>-8.0000000000000002E-3</v>
      </c>
      <c r="J3">
        <f t="shared" ref="J3:L13" si="0">D3/G3*100</f>
        <v>32.894736842105267</v>
      </c>
      <c r="K3">
        <f t="shared" si="0"/>
        <v>30.864197530864203</v>
      </c>
      <c r="L3">
        <f t="shared" si="0"/>
        <v>33.75</v>
      </c>
      <c r="M3">
        <f t="shared" ref="M3:M18" si="1">AVERAGE(J3:L3)</f>
        <v>32.502978124323157</v>
      </c>
      <c r="N3">
        <f t="shared" ref="N3:N18" si="2">STDEV(J3:L3)</f>
        <v>1.4822517135885787</v>
      </c>
    </row>
    <row r="4" spans="1:14" x14ac:dyDescent="0.2">
      <c r="A4" t="s">
        <v>32</v>
      </c>
      <c r="B4" t="s">
        <v>17</v>
      </c>
      <c r="C4" t="s">
        <v>17</v>
      </c>
      <c r="D4">
        <v>-2.0000000000000001E-4</v>
      </c>
      <c r="E4">
        <v>-1E-4</v>
      </c>
      <c r="F4">
        <v>-2.9999999999999997E-4</v>
      </c>
      <c r="G4">
        <v>-7.9000000000000008E-3</v>
      </c>
      <c r="H4">
        <v>-7.9000000000000008E-3</v>
      </c>
      <c r="I4">
        <v>-7.6E-3</v>
      </c>
      <c r="J4">
        <f t="shared" si="0"/>
        <v>2.5316455696202533</v>
      </c>
      <c r="K4">
        <f t="shared" si="0"/>
        <v>1.2658227848101267</v>
      </c>
      <c r="L4">
        <f t="shared" si="0"/>
        <v>3.9473684210526314</v>
      </c>
      <c r="M4">
        <f t="shared" si="1"/>
        <v>2.5816122584943373</v>
      </c>
      <c r="N4">
        <f t="shared" si="2"/>
        <v>1.3414709286117921</v>
      </c>
    </row>
    <row r="5" spans="1:14" x14ac:dyDescent="0.2">
      <c r="A5" t="s">
        <v>33</v>
      </c>
      <c r="B5" t="s">
        <v>17</v>
      </c>
      <c r="C5" t="s">
        <v>17</v>
      </c>
      <c r="D5">
        <v>-2.0000000000000001E-4</v>
      </c>
      <c r="E5">
        <v>-2.0000000000000001E-4</v>
      </c>
      <c r="F5">
        <v>-2.0000000000000001E-4</v>
      </c>
      <c r="G5">
        <v>-8.0999999999999996E-3</v>
      </c>
      <c r="H5">
        <v>-8.0000000000000002E-3</v>
      </c>
      <c r="I5">
        <v>-8.2000000000000007E-3</v>
      </c>
      <c r="J5">
        <f t="shared" si="0"/>
        <v>2.4691358024691361</v>
      </c>
      <c r="K5">
        <f t="shared" si="0"/>
        <v>2.5</v>
      </c>
      <c r="L5">
        <f t="shared" si="0"/>
        <v>2.4390243902439024</v>
      </c>
      <c r="M5">
        <f t="shared" si="1"/>
        <v>2.4693867309043465</v>
      </c>
      <c r="N5">
        <f t="shared" si="2"/>
        <v>3.0488579338691306E-2</v>
      </c>
    </row>
    <row r="6" spans="1:14" x14ac:dyDescent="0.2">
      <c r="A6" t="s">
        <v>34</v>
      </c>
      <c r="B6" t="s">
        <v>17</v>
      </c>
      <c r="C6" t="s">
        <v>17</v>
      </c>
      <c r="D6">
        <v>-4.0000000000000002E-4</v>
      </c>
      <c r="E6">
        <v>-1E-4</v>
      </c>
      <c r="F6">
        <v>-2.0000000000000001E-4</v>
      </c>
      <c r="G6">
        <v>-8.0999999999999996E-3</v>
      </c>
      <c r="H6">
        <v>-8.2000000000000007E-3</v>
      </c>
      <c r="I6">
        <v>-8.2000000000000007E-3</v>
      </c>
      <c r="J6">
        <f t="shared" si="0"/>
        <v>4.9382716049382722</v>
      </c>
      <c r="K6">
        <f t="shared" si="0"/>
        <v>1.2195121951219512</v>
      </c>
      <c r="L6">
        <f t="shared" si="0"/>
        <v>2.4390243902439024</v>
      </c>
      <c r="M6">
        <f t="shared" si="1"/>
        <v>2.8656027301013753</v>
      </c>
      <c r="N6">
        <f t="shared" si="2"/>
        <v>1.8957240561461017</v>
      </c>
    </row>
    <row r="7" spans="1:14" x14ac:dyDescent="0.2">
      <c r="A7" t="s">
        <v>35</v>
      </c>
      <c r="B7" t="s">
        <v>17</v>
      </c>
      <c r="C7" t="s">
        <v>17</v>
      </c>
      <c r="D7">
        <v>-2.9999999999999997E-4</v>
      </c>
      <c r="E7">
        <v>-2.0000000000000001E-4</v>
      </c>
      <c r="F7">
        <v>-2.9999999999999997E-4</v>
      </c>
      <c r="G7">
        <v>-8.3000000000000001E-3</v>
      </c>
      <c r="H7">
        <v>-7.9000000000000008E-3</v>
      </c>
      <c r="I7">
        <v>-7.9000000000000008E-3</v>
      </c>
      <c r="J7">
        <f t="shared" si="0"/>
        <v>3.6144578313253009</v>
      </c>
      <c r="K7">
        <f t="shared" si="0"/>
        <v>2.5316455696202533</v>
      </c>
      <c r="L7">
        <f t="shared" si="0"/>
        <v>3.7974683544303791</v>
      </c>
      <c r="M7">
        <f t="shared" si="1"/>
        <v>3.3145239184586441</v>
      </c>
      <c r="N7">
        <f t="shared" si="2"/>
        <v>0.68413967484844929</v>
      </c>
    </row>
    <row r="8" spans="1:14" x14ac:dyDescent="0.2">
      <c r="A8" t="s">
        <v>36</v>
      </c>
      <c r="B8" t="s">
        <v>17</v>
      </c>
      <c r="C8" t="s">
        <v>17</v>
      </c>
      <c r="D8">
        <v>-5.9999999999999995E-4</v>
      </c>
      <c r="E8">
        <v>-1.1000000000000001E-3</v>
      </c>
      <c r="F8">
        <v>-6.9999999999999999E-4</v>
      </c>
      <c r="G8">
        <v>-8.2000000000000007E-3</v>
      </c>
      <c r="H8">
        <v>-8.3000000000000001E-3</v>
      </c>
      <c r="I8">
        <v>-8.0000000000000002E-3</v>
      </c>
      <c r="J8">
        <f t="shared" si="0"/>
        <v>7.3170731707317058</v>
      </c>
      <c r="K8">
        <f t="shared" si="0"/>
        <v>13.253012048192772</v>
      </c>
      <c r="L8">
        <f t="shared" si="0"/>
        <v>8.75</v>
      </c>
      <c r="M8">
        <f t="shared" si="1"/>
        <v>9.7733617396414925</v>
      </c>
      <c r="N8">
        <f t="shared" si="2"/>
        <v>3.0974658233562407</v>
      </c>
    </row>
    <row r="9" spans="1:14" x14ac:dyDescent="0.2">
      <c r="A9" t="s">
        <v>32</v>
      </c>
      <c r="B9" t="s">
        <v>22</v>
      </c>
      <c r="C9" t="s">
        <v>22</v>
      </c>
      <c r="D9">
        <v>-2.3E-3</v>
      </c>
      <c r="E9">
        <v>-2.3999999999999998E-3</v>
      </c>
      <c r="F9">
        <v>-2.8999999999999998E-3</v>
      </c>
      <c r="G9">
        <v>-8.3999999999999995E-3</v>
      </c>
      <c r="H9">
        <v>-8.5000000000000006E-3</v>
      </c>
      <c r="I9">
        <v>-8.3000000000000001E-3</v>
      </c>
      <c r="J9">
        <f t="shared" si="0"/>
        <v>27.380952380952383</v>
      </c>
      <c r="K9">
        <f t="shared" si="0"/>
        <v>28.235294117647054</v>
      </c>
      <c r="L9">
        <f t="shared" si="0"/>
        <v>34.939759036144572</v>
      </c>
      <c r="M9">
        <f t="shared" si="1"/>
        <v>30.185335178248</v>
      </c>
      <c r="N9">
        <f t="shared" si="2"/>
        <v>4.1395512578257536</v>
      </c>
    </row>
    <row r="10" spans="1:14" x14ac:dyDescent="0.2">
      <c r="A10" t="s">
        <v>33</v>
      </c>
      <c r="B10" t="s">
        <v>22</v>
      </c>
      <c r="C10" t="s">
        <v>22</v>
      </c>
      <c r="D10">
        <v>-2.7000000000000001E-3</v>
      </c>
      <c r="E10">
        <v>-2.5000000000000001E-3</v>
      </c>
      <c r="F10">
        <v>-2.8E-3</v>
      </c>
      <c r="G10">
        <v>-8.8000000000000005E-3</v>
      </c>
      <c r="H10">
        <v>-8.3999999999999995E-3</v>
      </c>
      <c r="I10">
        <v>-8.3999999999999995E-3</v>
      </c>
      <c r="J10">
        <f t="shared" si="0"/>
        <v>30.681818181818183</v>
      </c>
      <c r="K10">
        <f t="shared" si="0"/>
        <v>29.761904761904763</v>
      </c>
      <c r="L10">
        <f t="shared" si="0"/>
        <v>33.333333333333336</v>
      </c>
      <c r="M10">
        <f t="shared" si="1"/>
        <v>31.259018759018762</v>
      </c>
      <c r="N10">
        <f t="shared" si="2"/>
        <v>1.8543586195621908</v>
      </c>
    </row>
    <row r="11" spans="1:14" x14ac:dyDescent="0.2">
      <c r="A11" t="s">
        <v>34</v>
      </c>
      <c r="B11" t="s">
        <v>22</v>
      </c>
      <c r="C11" t="s">
        <v>22</v>
      </c>
      <c r="D11">
        <v>-3.0999999999999999E-3</v>
      </c>
      <c r="E11">
        <v>-2.8999999999999998E-3</v>
      </c>
      <c r="F11">
        <v>-2.8999999999999998E-3</v>
      </c>
      <c r="G11">
        <v>-8.5000000000000006E-3</v>
      </c>
      <c r="H11">
        <v>-8.6E-3</v>
      </c>
      <c r="I11">
        <v>-8.3999999999999995E-3</v>
      </c>
      <c r="J11">
        <f t="shared" si="0"/>
        <v>36.470588235294116</v>
      </c>
      <c r="K11">
        <f t="shared" si="0"/>
        <v>33.720930232558139</v>
      </c>
      <c r="L11">
        <f t="shared" si="0"/>
        <v>34.523809523809526</v>
      </c>
      <c r="M11">
        <f t="shared" si="1"/>
        <v>34.905109330553927</v>
      </c>
      <c r="N11">
        <f t="shared" si="2"/>
        <v>1.4139296092698492</v>
      </c>
    </row>
    <row r="12" spans="1:14" x14ac:dyDescent="0.2">
      <c r="A12" t="s">
        <v>35</v>
      </c>
      <c r="B12" t="s">
        <v>22</v>
      </c>
      <c r="C12" t="s">
        <v>22</v>
      </c>
      <c r="D12">
        <v>-3.8E-3</v>
      </c>
      <c r="E12">
        <v>-3.8999999999999998E-3</v>
      </c>
      <c r="F12">
        <v>-3.7000000000000002E-3</v>
      </c>
      <c r="G12">
        <v>-8.0999999999999996E-3</v>
      </c>
      <c r="H12">
        <v>-8.0999999999999996E-3</v>
      </c>
      <c r="I12">
        <v>-8.2000000000000007E-3</v>
      </c>
      <c r="J12">
        <f t="shared" si="0"/>
        <v>46.913580246913583</v>
      </c>
      <c r="K12">
        <f t="shared" si="0"/>
        <v>48.148148148148152</v>
      </c>
      <c r="L12">
        <f t="shared" si="0"/>
        <v>45.121951219512191</v>
      </c>
      <c r="M12">
        <f t="shared" si="1"/>
        <v>46.72789320485797</v>
      </c>
      <c r="N12">
        <f t="shared" si="2"/>
        <v>1.5216197688358128</v>
      </c>
    </row>
    <row r="13" spans="1:14" x14ac:dyDescent="0.2">
      <c r="A13" t="s">
        <v>36</v>
      </c>
      <c r="B13" t="s">
        <v>22</v>
      </c>
      <c r="C13" t="s">
        <v>22</v>
      </c>
      <c r="D13">
        <v>-5.0000000000000001E-3</v>
      </c>
      <c r="E13">
        <v>-5.0000000000000001E-3</v>
      </c>
      <c r="F13">
        <v>-5.0000000000000001E-3</v>
      </c>
      <c r="G13">
        <v>-8.2000000000000007E-3</v>
      </c>
      <c r="H13">
        <v>-8.3999999999999995E-3</v>
      </c>
      <c r="I13">
        <v>-8.6999999999999994E-3</v>
      </c>
      <c r="J13">
        <f t="shared" si="0"/>
        <v>60.975609756097562</v>
      </c>
      <c r="K13">
        <f t="shared" si="0"/>
        <v>59.523809523809526</v>
      </c>
      <c r="L13">
        <f t="shared" si="0"/>
        <v>57.471264367816097</v>
      </c>
      <c r="M13">
        <f t="shared" si="1"/>
        <v>59.323561215907723</v>
      </c>
      <c r="N13">
        <f t="shared" si="2"/>
        <v>1.7607338494802507</v>
      </c>
    </row>
    <row r="14" spans="1:14" x14ac:dyDescent="0.2">
      <c r="A14" t="s">
        <v>32</v>
      </c>
      <c r="B14" t="s">
        <v>23</v>
      </c>
      <c r="C14" t="s">
        <v>23</v>
      </c>
      <c r="J14">
        <f>J3+J4</f>
        <v>35.42638241172552</v>
      </c>
      <c r="K14">
        <f t="shared" ref="K14:L14" si="3">K3+K4</f>
        <v>32.130020315674329</v>
      </c>
      <c r="L14">
        <f t="shared" si="3"/>
        <v>37.69736842105263</v>
      </c>
      <c r="M14">
        <f t="shared" si="1"/>
        <v>35.084590382817488</v>
      </c>
      <c r="N14">
        <f t="shared" si="2"/>
        <v>2.7993673526144507</v>
      </c>
    </row>
    <row r="15" spans="1:14" x14ac:dyDescent="0.2">
      <c r="A15" t="s">
        <v>33</v>
      </c>
      <c r="B15" t="s">
        <v>23</v>
      </c>
      <c r="C15" t="s">
        <v>23</v>
      </c>
      <c r="J15">
        <f>J3+J5</f>
        <v>35.3638726445744</v>
      </c>
      <c r="K15">
        <f t="shared" ref="K15:L15" si="4">K3+K5</f>
        <v>33.364197530864203</v>
      </c>
      <c r="L15">
        <f t="shared" si="4"/>
        <v>36.189024390243901</v>
      </c>
      <c r="M15">
        <f t="shared" si="1"/>
        <v>34.972364855227504</v>
      </c>
      <c r="N15">
        <f t="shared" si="2"/>
        <v>1.4525393138251761</v>
      </c>
    </row>
    <row r="16" spans="1:14" x14ac:dyDescent="0.2">
      <c r="A16" t="s">
        <v>34</v>
      </c>
      <c r="B16" t="s">
        <v>23</v>
      </c>
      <c r="C16" t="s">
        <v>23</v>
      </c>
      <c r="J16">
        <f>J3+J6</f>
        <v>37.833008447043539</v>
      </c>
      <c r="K16">
        <f t="shared" ref="K16:L16" si="5">K3+K6</f>
        <v>32.083709725986154</v>
      </c>
      <c r="L16">
        <f t="shared" si="5"/>
        <v>36.189024390243901</v>
      </c>
      <c r="M16">
        <f t="shared" si="1"/>
        <v>35.368580854424529</v>
      </c>
      <c r="N16">
        <f t="shared" si="2"/>
        <v>2.9611576524374494</v>
      </c>
    </row>
    <row r="17" spans="1:14" x14ac:dyDescent="0.2">
      <c r="A17" t="s">
        <v>35</v>
      </c>
      <c r="B17" t="s">
        <v>23</v>
      </c>
      <c r="C17" t="s">
        <v>23</v>
      </c>
      <c r="J17">
        <f>J3+J7</f>
        <v>36.509194673430571</v>
      </c>
      <c r="K17">
        <f t="shared" ref="K17:L17" si="6">K3+K7</f>
        <v>33.395843100484456</v>
      </c>
      <c r="L17">
        <f t="shared" si="6"/>
        <v>37.547468354430379</v>
      </c>
      <c r="M17">
        <f t="shared" si="1"/>
        <v>35.817502042781804</v>
      </c>
      <c r="N17">
        <f t="shared" si="2"/>
        <v>2.1605154671445304</v>
      </c>
    </row>
    <row r="18" spans="1:14" x14ac:dyDescent="0.2">
      <c r="A18" t="s">
        <v>36</v>
      </c>
      <c r="B18" t="s">
        <v>23</v>
      </c>
      <c r="C18" t="s">
        <v>23</v>
      </c>
      <c r="J18">
        <f>J3+J8</f>
        <v>40.21181001283697</v>
      </c>
      <c r="K18">
        <f t="shared" ref="K18" si="7">K3+K8</f>
        <v>44.117209579056976</v>
      </c>
      <c r="L18">
        <f>L3+L8</f>
        <v>42.5</v>
      </c>
      <c r="M18">
        <f t="shared" si="1"/>
        <v>42.276339863964644</v>
      </c>
      <c r="N18">
        <f t="shared" si="2"/>
        <v>1.9622829396639936</v>
      </c>
    </row>
    <row r="22" spans="1:14" x14ac:dyDescent="0.2">
      <c r="A22" t="s">
        <v>55</v>
      </c>
      <c r="B22" t="s">
        <v>56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36.509194673430571</v>
      </c>
      <c r="B23">
        <v>46.913580246913583</v>
      </c>
      <c r="D23">
        <f>B23-A23</f>
        <v>10.404385573483012</v>
      </c>
      <c r="E23">
        <f>AVERAGE(D23:D25)</f>
        <v>10.910391162076174</v>
      </c>
      <c r="F23">
        <f>STDEV(D23:D25)</f>
        <v>3.615565524638821</v>
      </c>
      <c r="I23">
        <f>B23/A23</f>
        <v>1.284979870592839</v>
      </c>
      <c r="J23">
        <f>AVERAGE(I23:I25)</f>
        <v>1.3094838276295806</v>
      </c>
      <c r="K23">
        <f>STDEV(I23:I25)</f>
        <v>0.12186681836805431</v>
      </c>
    </row>
    <row r="24" spans="1:14" x14ac:dyDescent="0.2">
      <c r="A24">
        <v>33.395843100484456</v>
      </c>
      <c r="B24">
        <v>48.148148148148152</v>
      </c>
      <c r="D24">
        <f>B24-A24</f>
        <v>14.752305047663697</v>
      </c>
      <c r="I24">
        <f t="shared" ref="I24:I25" si="8">B24/A24</f>
        <v>1.4417407580720636</v>
      </c>
    </row>
    <row r="25" spans="1:14" x14ac:dyDescent="0.2">
      <c r="A25">
        <v>37.547468354430379</v>
      </c>
      <c r="B25">
        <v>45.121951219512191</v>
      </c>
      <c r="D25">
        <f>B25-A25</f>
        <v>7.5744828650818121</v>
      </c>
      <c r="I25">
        <f t="shared" si="8"/>
        <v>1.2017308542238392</v>
      </c>
    </row>
    <row r="28" spans="1:14" x14ac:dyDescent="0.2">
      <c r="A28" t="s">
        <v>61</v>
      </c>
      <c r="B28" t="s">
        <v>62</v>
      </c>
      <c r="D28" t="s">
        <v>57</v>
      </c>
      <c r="E28" t="s">
        <v>58</v>
      </c>
      <c r="F28" t="s">
        <v>59</v>
      </c>
      <c r="I28" t="s">
        <v>60</v>
      </c>
      <c r="J28" t="s">
        <v>12</v>
      </c>
      <c r="K28" t="s">
        <v>59</v>
      </c>
    </row>
    <row r="29" spans="1:14" x14ac:dyDescent="0.2">
      <c r="A29">
        <v>40.21181001283697</v>
      </c>
      <c r="B29">
        <v>60.975609756097562</v>
      </c>
      <c r="D29">
        <f>B29-A29</f>
        <v>20.763799743260591</v>
      </c>
      <c r="E29">
        <f>AVERAGE(D29:D31)</f>
        <v>17.04722135194308</v>
      </c>
      <c r="F29">
        <f>STDEV(D29:D31)</f>
        <v>3.2260030177051657</v>
      </c>
      <c r="I29">
        <f>B29/A29</f>
        <v>1.5163607342378291</v>
      </c>
      <c r="J29">
        <f>AVERAGE(I29:I31)</f>
        <v>1.405948502178771</v>
      </c>
      <c r="K29">
        <f>STDEV(I29:I31)</f>
        <v>9.5631920549424654E-2</v>
      </c>
    </row>
    <row r="30" spans="1:14" x14ac:dyDescent="0.2">
      <c r="A30">
        <v>44.117209579056976</v>
      </c>
      <c r="B30">
        <v>59.523809523809526</v>
      </c>
      <c r="D30">
        <f>B30-A30</f>
        <v>15.40659994475255</v>
      </c>
      <c r="I30">
        <f t="shared" ref="I30:I31" si="9">B30/A30</f>
        <v>1.3492197283498697</v>
      </c>
    </row>
    <row r="31" spans="1:14" x14ac:dyDescent="0.2">
      <c r="A31">
        <v>42.5</v>
      </c>
      <c r="B31">
        <v>57.471264367816097</v>
      </c>
      <c r="D31">
        <f>B31-A31</f>
        <v>14.971264367816097</v>
      </c>
      <c r="I31">
        <f t="shared" si="9"/>
        <v>1.3522650439486141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A1B0-806D-9B47-A64C-8EB722A6E063}">
  <dimension ref="A1:N31"/>
  <sheetViews>
    <sheetView topLeftCell="A5" workbookViewId="0">
      <selection activeCell="J29" sqref="J29:K29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14</v>
      </c>
      <c r="C2" t="s">
        <v>14</v>
      </c>
      <c r="D2" s="1">
        <v>-2.0000000000000001E-4</v>
      </c>
      <c r="E2" s="1">
        <v>-2.0000000000000001E-4</v>
      </c>
      <c r="F2" s="1">
        <v>-2.0000000000000001E-4</v>
      </c>
      <c r="G2" s="1">
        <v>-8.2000000000000007E-3</v>
      </c>
      <c r="H2" s="1">
        <v>-7.9000000000000008E-3</v>
      </c>
      <c r="I2" s="1">
        <v>-8.0999999999999996E-3</v>
      </c>
      <c r="J2">
        <f>D2/G2*100</f>
        <v>2.4390243902439024</v>
      </c>
      <c r="K2">
        <f>E2/H2*100</f>
        <v>2.5316455696202533</v>
      </c>
      <c r="L2">
        <f>F2/I2*100</f>
        <v>2.4691358024691361</v>
      </c>
      <c r="M2">
        <f>AVERAGE(J2:L2)</f>
        <v>2.4799352541110973</v>
      </c>
      <c r="N2">
        <f>STDEV(J2:L2)</f>
        <v>4.7245548299197859E-2</v>
      </c>
    </row>
    <row r="3" spans="1:14" x14ac:dyDescent="0.2">
      <c r="A3" t="s">
        <v>31</v>
      </c>
      <c r="B3" t="s">
        <v>31</v>
      </c>
      <c r="C3" t="s">
        <v>31</v>
      </c>
      <c r="D3">
        <v>-2.5000000000000001E-3</v>
      </c>
      <c r="E3">
        <v>-2.5000000000000001E-3</v>
      </c>
      <c r="F3">
        <v>-2.7000000000000001E-3</v>
      </c>
      <c r="G3">
        <v>-7.6E-3</v>
      </c>
      <c r="H3">
        <v>-8.0999999999999996E-3</v>
      </c>
      <c r="I3">
        <v>-8.0000000000000002E-3</v>
      </c>
      <c r="J3">
        <f t="shared" ref="J3:L13" si="0">D3/G3*100</f>
        <v>32.894736842105267</v>
      </c>
      <c r="K3">
        <f t="shared" si="0"/>
        <v>30.864197530864203</v>
      </c>
      <c r="L3">
        <f t="shared" si="0"/>
        <v>33.75</v>
      </c>
      <c r="M3">
        <f t="shared" ref="M3:M18" si="1">AVERAGE(J3:L3)</f>
        <v>32.502978124323157</v>
      </c>
      <c r="N3">
        <f t="shared" ref="N3:N18" si="2">STDEV(J3:L3)</f>
        <v>1.4822517135885787</v>
      </c>
    </row>
    <row r="4" spans="1:14" x14ac:dyDescent="0.2">
      <c r="A4" t="s">
        <v>37</v>
      </c>
      <c r="B4" t="s">
        <v>25</v>
      </c>
      <c r="C4" t="s">
        <v>25</v>
      </c>
      <c r="D4" s="1">
        <v>-2.0000000000000002E-5</v>
      </c>
      <c r="E4" s="1">
        <v>-2.0000000000000001E-4</v>
      </c>
      <c r="F4" s="1">
        <v>-1E-4</v>
      </c>
      <c r="G4" s="1">
        <v>-7.9000000000000008E-3</v>
      </c>
      <c r="H4" s="1">
        <v>-7.6E-3</v>
      </c>
      <c r="I4" s="1">
        <v>-8.3999999999999995E-3</v>
      </c>
      <c r="J4">
        <f t="shared" si="0"/>
        <v>0.25316455696202533</v>
      </c>
      <c r="K4">
        <f t="shared" si="0"/>
        <v>2.6315789473684212</v>
      </c>
      <c r="L4">
        <f t="shared" si="0"/>
        <v>1.1904761904761907</v>
      </c>
      <c r="M4">
        <f t="shared" si="1"/>
        <v>1.3584065649355459</v>
      </c>
      <c r="N4">
        <f t="shared" si="2"/>
        <v>1.1980668642119277</v>
      </c>
    </row>
    <row r="5" spans="1:14" x14ac:dyDescent="0.2">
      <c r="A5" t="s">
        <v>38</v>
      </c>
      <c r="B5" t="s">
        <v>25</v>
      </c>
      <c r="C5" t="s">
        <v>25</v>
      </c>
      <c r="D5" s="1">
        <v>-2.0000000000000001E-4</v>
      </c>
      <c r="E5" s="1">
        <v>-1E-4</v>
      </c>
      <c r="F5" s="1">
        <v>-2.9999999999999997E-4</v>
      </c>
      <c r="G5" s="1">
        <v>-8.6999999999999994E-3</v>
      </c>
      <c r="H5" s="1">
        <v>-8.0999999999999996E-3</v>
      </c>
      <c r="I5" s="1">
        <v>-8.0999999999999996E-3</v>
      </c>
      <c r="J5">
        <f t="shared" si="0"/>
        <v>2.298850574712644</v>
      </c>
      <c r="K5">
        <f t="shared" si="0"/>
        <v>1.2345679012345681</v>
      </c>
      <c r="L5">
        <f t="shared" si="0"/>
        <v>3.7037037037037033</v>
      </c>
      <c r="M5">
        <f t="shared" si="1"/>
        <v>2.4123740598836387</v>
      </c>
      <c r="N5">
        <f t="shared" si="2"/>
        <v>1.2384763175058102</v>
      </c>
    </row>
    <row r="6" spans="1:14" x14ac:dyDescent="0.2">
      <c r="A6" t="s">
        <v>39</v>
      </c>
      <c r="B6" t="s">
        <v>25</v>
      </c>
      <c r="C6" t="s">
        <v>25</v>
      </c>
      <c r="D6" s="1">
        <v>-1E-4</v>
      </c>
      <c r="E6" s="1">
        <v>-2.9999999999999997E-4</v>
      </c>
      <c r="F6" s="1">
        <v>-2.9999999999999997E-4</v>
      </c>
      <c r="G6" s="1">
        <v>-8.0000000000000002E-3</v>
      </c>
      <c r="H6" s="1">
        <v>-8.0999999999999996E-3</v>
      </c>
      <c r="I6" s="1">
        <v>-7.9000000000000008E-3</v>
      </c>
      <c r="J6">
        <f t="shared" si="0"/>
        <v>1.25</v>
      </c>
      <c r="K6">
        <f t="shared" si="0"/>
        <v>3.7037037037037033</v>
      </c>
      <c r="L6">
        <f t="shared" si="0"/>
        <v>3.7974683544303791</v>
      </c>
      <c r="M6">
        <f t="shared" si="1"/>
        <v>2.9170573527113608</v>
      </c>
      <c r="N6">
        <f t="shared" si="2"/>
        <v>1.444475031059115</v>
      </c>
    </row>
    <row r="7" spans="1:14" x14ac:dyDescent="0.2">
      <c r="A7" t="s">
        <v>40</v>
      </c>
      <c r="B7" t="s">
        <v>25</v>
      </c>
      <c r="C7" t="s">
        <v>25</v>
      </c>
      <c r="D7" s="1">
        <v>-2.0000000000000001E-4</v>
      </c>
      <c r="E7" s="1">
        <v>-2.9999999999999997E-4</v>
      </c>
      <c r="F7" s="1">
        <v>-2.9999999999999997E-4</v>
      </c>
      <c r="G7" s="1">
        <v>-7.9000000000000008E-3</v>
      </c>
      <c r="H7" s="1">
        <v>-8.2000000000000007E-3</v>
      </c>
      <c r="I7" s="1">
        <v>-8.0000000000000002E-3</v>
      </c>
      <c r="J7">
        <f t="shared" si="0"/>
        <v>2.5316455696202533</v>
      </c>
      <c r="K7">
        <f t="shared" si="0"/>
        <v>3.6585365853658529</v>
      </c>
      <c r="L7">
        <f t="shared" si="0"/>
        <v>3.75</v>
      </c>
      <c r="M7">
        <f t="shared" si="1"/>
        <v>3.3133940516620353</v>
      </c>
      <c r="N7">
        <f t="shared" si="2"/>
        <v>0.67855685534456778</v>
      </c>
    </row>
    <row r="8" spans="1:14" x14ac:dyDescent="0.2">
      <c r="A8" t="s">
        <v>41</v>
      </c>
      <c r="B8" t="s">
        <v>25</v>
      </c>
      <c r="C8" t="s">
        <v>25</v>
      </c>
      <c r="D8" s="1">
        <v>-6.9999999999999999E-4</v>
      </c>
      <c r="E8" s="1">
        <v>-5.9999999999999995E-4</v>
      </c>
      <c r="F8" s="1">
        <v>-4.0000000000000002E-4</v>
      </c>
      <c r="G8" s="1">
        <v>-7.9000000000000008E-3</v>
      </c>
      <c r="H8" s="1">
        <v>-8.0000000000000002E-3</v>
      </c>
      <c r="I8" s="1">
        <v>-7.7000000000000002E-3</v>
      </c>
      <c r="J8">
        <f t="shared" si="0"/>
        <v>8.8607594936708853</v>
      </c>
      <c r="K8">
        <f t="shared" si="0"/>
        <v>7.5</v>
      </c>
      <c r="L8">
        <f t="shared" si="0"/>
        <v>5.1948051948051948</v>
      </c>
      <c r="M8">
        <f t="shared" si="1"/>
        <v>7.1851882294920264</v>
      </c>
      <c r="N8">
        <f t="shared" si="2"/>
        <v>1.8531419450438102</v>
      </c>
    </row>
    <row r="9" spans="1:14" x14ac:dyDescent="0.2">
      <c r="A9" t="s">
        <v>37</v>
      </c>
      <c r="B9" t="s">
        <v>22</v>
      </c>
      <c r="C9" t="s">
        <v>22</v>
      </c>
      <c r="D9" s="1">
        <v>-2.3E-3</v>
      </c>
      <c r="E9" s="1">
        <v>-2.3E-3</v>
      </c>
      <c r="F9" s="1">
        <v>-2.7000000000000001E-3</v>
      </c>
      <c r="G9" s="1">
        <v>-8.5000000000000006E-3</v>
      </c>
      <c r="H9" s="1">
        <v>-8.6E-3</v>
      </c>
      <c r="I9" s="1">
        <v>-8.6E-3</v>
      </c>
      <c r="J9">
        <f t="shared" si="0"/>
        <v>27.058823529411764</v>
      </c>
      <c r="K9">
        <f t="shared" si="0"/>
        <v>26.744186046511626</v>
      </c>
      <c r="L9">
        <f t="shared" si="0"/>
        <v>31.395348837209301</v>
      </c>
      <c r="M9">
        <f t="shared" si="1"/>
        <v>28.399452804377564</v>
      </c>
      <c r="N9">
        <f t="shared" si="2"/>
        <v>2.5992872034586982</v>
      </c>
    </row>
    <row r="10" spans="1:14" x14ac:dyDescent="0.2">
      <c r="A10" t="s">
        <v>38</v>
      </c>
      <c r="B10" t="s">
        <v>22</v>
      </c>
      <c r="C10" t="s">
        <v>22</v>
      </c>
      <c r="D10" s="1">
        <v>-2.5000000000000001E-3</v>
      </c>
      <c r="E10" s="1">
        <v>-2.7000000000000001E-3</v>
      </c>
      <c r="F10" s="1">
        <v>-2.3999999999999998E-3</v>
      </c>
      <c r="G10" s="1">
        <v>-8.6999999999999994E-3</v>
      </c>
      <c r="H10" s="1">
        <v>-8.3999999999999995E-3</v>
      </c>
      <c r="I10" s="1">
        <v>-8.3999999999999995E-3</v>
      </c>
      <c r="J10">
        <f t="shared" si="0"/>
        <v>28.735632183908049</v>
      </c>
      <c r="K10">
        <f t="shared" si="0"/>
        <v>32.142857142857146</v>
      </c>
      <c r="L10">
        <f t="shared" si="0"/>
        <v>28.571428571428569</v>
      </c>
      <c r="M10">
        <f t="shared" si="1"/>
        <v>29.81663929939792</v>
      </c>
      <c r="N10">
        <f t="shared" si="2"/>
        <v>2.0162360471950929</v>
      </c>
    </row>
    <row r="11" spans="1:14" x14ac:dyDescent="0.2">
      <c r="A11" t="s">
        <v>39</v>
      </c>
      <c r="B11" t="s">
        <v>22</v>
      </c>
      <c r="C11" t="s">
        <v>22</v>
      </c>
      <c r="D11" s="1">
        <v>-2.8E-3</v>
      </c>
      <c r="E11" s="1">
        <v>-2.7000000000000001E-3</v>
      </c>
      <c r="F11" s="1">
        <v>-2.8999999999999998E-3</v>
      </c>
      <c r="G11" s="1">
        <v>-7.6E-3</v>
      </c>
      <c r="H11" s="1">
        <v>-8.2000000000000007E-3</v>
      </c>
      <c r="I11" s="1">
        <v>-8.2000000000000007E-3</v>
      </c>
      <c r="J11">
        <f t="shared" si="0"/>
        <v>36.84210526315789</v>
      </c>
      <c r="K11">
        <f t="shared" si="0"/>
        <v>32.926829268292686</v>
      </c>
      <c r="L11">
        <f t="shared" si="0"/>
        <v>35.365853658536579</v>
      </c>
      <c r="M11">
        <f t="shared" si="1"/>
        <v>35.04492939666239</v>
      </c>
      <c r="N11">
        <f t="shared" si="2"/>
        <v>1.9772685238445868</v>
      </c>
    </row>
    <row r="12" spans="1:14" x14ac:dyDescent="0.2">
      <c r="A12" t="s">
        <v>40</v>
      </c>
      <c r="B12" t="s">
        <v>22</v>
      </c>
      <c r="C12" t="s">
        <v>22</v>
      </c>
      <c r="D12" s="1">
        <v>-3.3999999999999998E-3</v>
      </c>
      <c r="E12" s="1">
        <v>-2.8999999999999998E-3</v>
      </c>
      <c r="F12" s="1">
        <v>-3.3999999999999998E-3</v>
      </c>
      <c r="G12" s="1">
        <v>-8.3999999999999995E-3</v>
      </c>
      <c r="H12" s="1">
        <v>-8.5000000000000006E-3</v>
      </c>
      <c r="I12" s="1">
        <v>-8.3000000000000001E-3</v>
      </c>
      <c r="J12">
        <f t="shared" si="0"/>
        <v>40.476190476190474</v>
      </c>
      <c r="K12">
        <f t="shared" si="0"/>
        <v>34.117647058823522</v>
      </c>
      <c r="L12">
        <f t="shared" si="0"/>
        <v>40.963855421686745</v>
      </c>
      <c r="M12">
        <f t="shared" si="1"/>
        <v>38.519230985566914</v>
      </c>
      <c r="N12">
        <f t="shared" si="2"/>
        <v>3.8196740794066191</v>
      </c>
    </row>
    <row r="13" spans="1:14" x14ac:dyDescent="0.2">
      <c r="A13" t="s">
        <v>41</v>
      </c>
      <c r="B13" t="s">
        <v>22</v>
      </c>
      <c r="C13" t="s">
        <v>22</v>
      </c>
      <c r="D13" s="1">
        <v>-3.8E-3</v>
      </c>
      <c r="E13" s="1">
        <v>-3.8E-3</v>
      </c>
      <c r="F13" s="1">
        <v>-3.3999999999999998E-3</v>
      </c>
      <c r="G13" s="1">
        <v>-8.3999999999999995E-3</v>
      </c>
      <c r="H13" s="1">
        <v>-8.5000000000000006E-3</v>
      </c>
      <c r="I13" s="1">
        <v>-8.3999999999999995E-3</v>
      </c>
      <c r="J13">
        <f t="shared" si="0"/>
        <v>45.238095238095241</v>
      </c>
      <c r="K13">
        <f t="shared" si="0"/>
        <v>44.705882352941174</v>
      </c>
      <c r="L13">
        <f t="shared" si="0"/>
        <v>40.476190476190474</v>
      </c>
      <c r="M13">
        <f t="shared" si="1"/>
        <v>43.473389355742292</v>
      </c>
      <c r="N13">
        <f t="shared" si="2"/>
        <v>2.6092553499937536</v>
      </c>
    </row>
    <row r="14" spans="1:14" x14ac:dyDescent="0.2">
      <c r="A14" t="s">
        <v>37</v>
      </c>
      <c r="B14" t="s">
        <v>23</v>
      </c>
      <c r="C14" t="s">
        <v>23</v>
      </c>
      <c r="J14">
        <f>J3+J4</f>
        <v>33.147901399067294</v>
      </c>
      <c r="K14">
        <f t="shared" ref="K14:L14" si="3">K3+K4</f>
        <v>33.495776478232628</v>
      </c>
      <c r="L14">
        <f t="shared" si="3"/>
        <v>34.94047619047619</v>
      </c>
      <c r="M14">
        <f t="shared" si="1"/>
        <v>33.861384689258706</v>
      </c>
      <c r="N14">
        <f t="shared" si="2"/>
        <v>0.95056989152609261</v>
      </c>
    </row>
    <row r="15" spans="1:14" x14ac:dyDescent="0.2">
      <c r="A15" t="s">
        <v>38</v>
      </c>
      <c r="B15" t="s">
        <v>23</v>
      </c>
      <c r="C15" t="s">
        <v>23</v>
      </c>
      <c r="J15">
        <f>J3+J5</f>
        <v>35.193587416817913</v>
      </c>
      <c r="K15">
        <f t="shared" ref="K15:L15" si="4">K3+K5</f>
        <v>32.098765432098773</v>
      </c>
      <c r="L15">
        <f t="shared" si="4"/>
        <v>37.453703703703702</v>
      </c>
      <c r="M15">
        <f t="shared" si="1"/>
        <v>34.915352184206796</v>
      </c>
      <c r="N15">
        <f t="shared" si="2"/>
        <v>2.6882898107671389</v>
      </c>
    </row>
    <row r="16" spans="1:14" x14ac:dyDescent="0.2">
      <c r="A16" t="s">
        <v>39</v>
      </c>
      <c r="B16" t="s">
        <v>23</v>
      </c>
      <c r="C16" t="s">
        <v>23</v>
      </c>
      <c r="J16">
        <f>J3+J6</f>
        <v>34.144736842105267</v>
      </c>
      <c r="K16">
        <f t="shared" ref="K16:L16" si="5">K3+K6</f>
        <v>34.567901234567906</v>
      </c>
      <c r="L16">
        <f t="shared" si="5"/>
        <v>37.547468354430379</v>
      </c>
      <c r="M16">
        <f t="shared" si="1"/>
        <v>35.420035477034517</v>
      </c>
      <c r="N16">
        <f t="shared" si="2"/>
        <v>1.8545201567064982</v>
      </c>
    </row>
    <row r="17" spans="1:14" x14ac:dyDescent="0.2">
      <c r="A17" t="s">
        <v>40</v>
      </c>
      <c r="B17" t="s">
        <v>23</v>
      </c>
      <c r="C17" t="s">
        <v>23</v>
      </c>
      <c r="J17">
        <f>J3+J7</f>
        <v>35.42638241172552</v>
      </c>
      <c r="K17">
        <f t="shared" ref="K17:L17" si="6">K3+K7</f>
        <v>34.522734116230055</v>
      </c>
      <c r="L17">
        <f t="shared" si="6"/>
        <v>37.5</v>
      </c>
      <c r="M17">
        <f t="shared" si="1"/>
        <v>35.816372175985187</v>
      </c>
      <c r="N17">
        <f t="shared" si="2"/>
        <v>1.5264655409918673</v>
      </c>
    </row>
    <row r="18" spans="1:14" x14ac:dyDescent="0.2">
      <c r="A18" t="s">
        <v>41</v>
      </c>
      <c r="B18" t="s">
        <v>23</v>
      </c>
      <c r="C18" t="s">
        <v>23</v>
      </c>
      <c r="J18">
        <f>J3+J8</f>
        <v>41.755496335776151</v>
      </c>
      <c r="K18">
        <f t="shared" ref="K18:L18" si="7">K3+K8</f>
        <v>38.364197530864203</v>
      </c>
      <c r="L18">
        <f t="shared" si="7"/>
        <v>38.944805194805198</v>
      </c>
      <c r="M18">
        <f t="shared" si="1"/>
        <v>39.688166353815184</v>
      </c>
      <c r="N18">
        <f t="shared" si="2"/>
        <v>1.8137437127645137</v>
      </c>
    </row>
    <row r="22" spans="1:14" x14ac:dyDescent="0.2">
      <c r="A22" t="s">
        <v>55</v>
      </c>
      <c r="B22" t="s">
        <v>56</v>
      </c>
      <c r="D22" t="s">
        <v>57</v>
      </c>
      <c r="E22" t="s">
        <v>58</v>
      </c>
      <c r="F22" t="s">
        <v>59</v>
      </c>
      <c r="I22" t="s">
        <v>60</v>
      </c>
      <c r="J22" t="s">
        <v>12</v>
      </c>
      <c r="K22" t="s">
        <v>59</v>
      </c>
    </row>
    <row r="23" spans="1:14" x14ac:dyDescent="0.2">
      <c r="A23">
        <v>35.42638241172552</v>
      </c>
      <c r="B23">
        <v>40.476190476190474</v>
      </c>
      <c r="D23">
        <f>B23-A23</f>
        <v>5.0498080644649548</v>
      </c>
      <c r="E23">
        <f>AVERAGE(D23:D25)</f>
        <v>2.7028588095817221</v>
      </c>
      <c r="F23">
        <f>STDEV(D23:D25)</f>
        <v>2.8059413893345728</v>
      </c>
      <c r="I23">
        <f>B23/A23</f>
        <v>1.1425437123603555</v>
      </c>
      <c r="J23">
        <f>AVERAGE(I23:I25)</f>
        <v>1.0743930895392875</v>
      </c>
      <c r="K23">
        <f>STDEV(I23:I25)</f>
        <v>7.8694091223312515E-2</v>
      </c>
    </row>
    <row r="24" spans="1:14" x14ac:dyDescent="0.2">
      <c r="A24">
        <v>34.522734116230055</v>
      </c>
      <c r="B24">
        <v>34.117647058823522</v>
      </c>
      <c r="D24">
        <f>B24-A24</f>
        <v>-0.40508705740653284</v>
      </c>
      <c r="I24">
        <f t="shared" ref="I24:I25" si="8">B24/A24</f>
        <v>0.98826607834586044</v>
      </c>
    </row>
    <row r="25" spans="1:14" x14ac:dyDescent="0.2">
      <c r="A25">
        <v>37.5</v>
      </c>
      <c r="B25">
        <v>40.963855421686745</v>
      </c>
      <c r="D25">
        <f>B25-A25</f>
        <v>3.4638554216867448</v>
      </c>
      <c r="I25">
        <f t="shared" si="8"/>
        <v>1.0923694779116466</v>
      </c>
    </row>
    <row r="28" spans="1:14" x14ac:dyDescent="0.2">
      <c r="A28" t="s">
        <v>61</v>
      </c>
      <c r="B28" t="s">
        <v>62</v>
      </c>
      <c r="D28" t="s">
        <v>57</v>
      </c>
      <c r="E28" t="s">
        <v>58</v>
      </c>
      <c r="F28" t="s">
        <v>59</v>
      </c>
      <c r="I28" t="s">
        <v>60</v>
      </c>
      <c r="J28" t="s">
        <v>12</v>
      </c>
      <c r="K28" t="s">
        <v>59</v>
      </c>
    </row>
    <row r="29" spans="1:14" x14ac:dyDescent="0.2">
      <c r="A29">
        <v>41.755496335776151</v>
      </c>
      <c r="B29">
        <v>45.238095238095241</v>
      </c>
      <c r="D29">
        <f>B29-A29</f>
        <v>3.48259890231909</v>
      </c>
      <c r="E29">
        <f>AVERAGE(D29:D31)</f>
        <v>3.7852230019271125</v>
      </c>
      <c r="F29">
        <f>STDEV(D29:D31)</f>
        <v>2.4193865807353645</v>
      </c>
      <c r="I29">
        <f>B29/A29</f>
        <v>1.0834045624631983</v>
      </c>
      <c r="J29">
        <f>AVERAGE(I29:I31)</f>
        <v>1.0960095549532152</v>
      </c>
      <c r="K29">
        <f>STDEV(I29:I31)</f>
        <v>6.3929011596297533E-2</v>
      </c>
    </row>
    <row r="30" spans="1:14" x14ac:dyDescent="0.2">
      <c r="A30">
        <v>38.364197530864203</v>
      </c>
      <c r="B30">
        <v>44.705882352941174</v>
      </c>
      <c r="D30">
        <f>B30-A30</f>
        <v>6.3416848220769708</v>
      </c>
      <c r="I30">
        <f t="shared" ref="I30:I31" si="9">B30/A30</f>
        <v>1.1653021626993514</v>
      </c>
    </row>
    <row r="31" spans="1:14" x14ac:dyDescent="0.2">
      <c r="A31">
        <v>38.944805194805198</v>
      </c>
      <c r="B31">
        <v>40.476190476190474</v>
      </c>
      <c r="D31">
        <f>B31-A31</f>
        <v>1.5313852813852762</v>
      </c>
      <c r="I31">
        <f t="shared" si="9"/>
        <v>1.0393219396970959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2C</vt:lpstr>
      <vt:lpstr>2D</vt:lpstr>
      <vt:lpstr>2E</vt:lpstr>
      <vt:lpstr>AtLEA3-3 Trehalose</vt:lpstr>
      <vt:lpstr>AtLEA3-3 Sucrose</vt:lpstr>
      <vt:lpstr>AtLEA4-2 Trehalose</vt:lpstr>
      <vt:lpstr>AtLEA4-2 Sucrose</vt:lpstr>
      <vt:lpstr>HeLEA68614 Trehalose</vt:lpstr>
      <vt:lpstr>HeLEA68614 Sucrose</vt:lpstr>
      <vt:lpstr>AvLEA1C Trehalose</vt:lpstr>
      <vt:lpstr>AvLEA1C Sucrose</vt:lpstr>
      <vt:lpstr>AavLEA1 Trehalose</vt:lpstr>
      <vt:lpstr>AavLEA1 Sucrose</vt:lpstr>
      <vt:lpstr>BSA Trehalose</vt:lpstr>
      <vt:lpstr>BSA Sucrose</vt:lpstr>
      <vt:lpstr>CAHS D Trehalose</vt:lpstr>
      <vt:lpstr>CAHS D Sucrose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2022-11-10T21:32:44Z</dcterms:created>
  <dcterms:modified xsi:type="dcterms:W3CDTF">2024-09-18T03:59:27Z</dcterms:modified>
</cp:coreProperties>
</file>