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murug5/Dropbox/MuruganLab_Emory/Papers from the lab/Maha's Social Recognition/eLife VOR/"/>
    </mc:Choice>
  </mc:AlternateContent>
  <xr:revisionPtr revIDLastSave="0" documentId="13_ncr:1_{F19EAFEF-0830-944D-8146-15D04E97EB7F}" xr6:coauthVersionLast="47" xr6:coauthVersionMax="47" xr10:uidLastSave="{00000000-0000-0000-0000-000000000000}"/>
  <bookViews>
    <workbookView xWindow="7660" yWindow="4020" windowWidth="26840" windowHeight="15940" xr2:uid="{41B28909-D8C8-DE4E-BB87-BFEEE17B2BE3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C8" i="1"/>
  <c r="D7" i="1"/>
  <c r="C7" i="1"/>
  <c r="I5" i="1"/>
  <c r="H5" i="1"/>
  <c r="G5" i="1"/>
  <c r="E5" i="1"/>
  <c r="H4" i="1"/>
  <c r="G4" i="1"/>
  <c r="E4" i="1"/>
  <c r="I4" i="1" s="1"/>
  <c r="H3" i="1"/>
  <c r="G3" i="1"/>
  <c r="E3" i="1"/>
  <c r="E8" i="1" s="1"/>
  <c r="I3" i="1" l="1"/>
  <c r="I8" i="1" s="1"/>
  <c r="H7" i="1"/>
  <c r="G8" i="1"/>
  <c r="H8" i="1"/>
  <c r="J5" i="1"/>
  <c r="J4" i="1"/>
  <c r="J3" i="1"/>
  <c r="G7" i="1"/>
  <c r="E7" i="1"/>
  <c r="I7" i="1"/>
</calcChain>
</file>

<file path=xl/sharedStrings.xml><?xml version="1.0" encoding="utf-8"?>
<sst xmlns="http://schemas.openxmlformats.org/spreadsheetml/2006/main" count="22" uniqueCount="22">
  <si>
    <t>Animal ID</t>
  </si>
  <si>
    <t>Total LS cells</t>
  </si>
  <si>
    <t>Caudal cells</t>
  </si>
  <si>
    <t xml:space="preserve">Rostral cells </t>
  </si>
  <si>
    <t>Ventral cells</t>
  </si>
  <si>
    <t>LSc</t>
  </si>
  <si>
    <t>LSr</t>
  </si>
  <si>
    <t>LSv</t>
  </si>
  <si>
    <t>Average</t>
  </si>
  <si>
    <t>SEM</t>
  </si>
  <si>
    <t>One Way ANOVA</t>
  </si>
  <si>
    <t xml:space="preserve">p </t>
  </si>
  <si>
    <t xml:space="preserve">Interaction </t>
  </si>
  <si>
    <t>&lt;.0001</t>
  </si>
  <si>
    <t>Posthoc tukey</t>
  </si>
  <si>
    <t>HSD[.05]=11.19; HSD[.01]=16.28</t>
  </si>
  <si>
    <t>M1 vs M2   P&lt;.01</t>
  </si>
  <si>
    <t>M1 vs M3   nonsignificant</t>
  </si>
  <si>
    <t>M2 vs M3   P&lt;.01</t>
  </si>
  <si>
    <t>M4</t>
  </si>
  <si>
    <t>M5</t>
  </si>
  <si>
    <t>M6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</si>
</sst>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[1]Summary!$G$8:$I$8</c:f>
                <c:numCache>
                  <c:formatCode>General</c:formatCode>
                  <c:ptCount val="3"/>
                  <c:pt idx="0">
                    <c:v>2.8250066173761974</c:v>
                  </c:pt>
                  <c:pt idx="1">
                    <c:v>2.1780320953202512</c:v>
                  </c:pt>
                  <c:pt idx="2">
                    <c:v>2.6765949818563901</c:v>
                  </c:pt>
                </c:numCache>
              </c:numRef>
            </c:plus>
            <c:minus>
              <c:numRef>
                <c:f>[1]Summary!$G$8:$I$8</c:f>
                <c:numCache>
                  <c:formatCode>General</c:formatCode>
                  <c:ptCount val="3"/>
                  <c:pt idx="0">
                    <c:v>2.8250066173761974</c:v>
                  </c:pt>
                  <c:pt idx="1">
                    <c:v>2.1780320953202512</c:v>
                  </c:pt>
                  <c:pt idx="2">
                    <c:v>2.6765949818563901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[1]Summary!$G$2:$I$2</c:f>
              <c:strCache>
                <c:ptCount val="3"/>
                <c:pt idx="0">
                  <c:v>LSc</c:v>
                </c:pt>
                <c:pt idx="1">
                  <c:v>LSr</c:v>
                </c:pt>
                <c:pt idx="2">
                  <c:v>LSv</c:v>
                </c:pt>
              </c:strCache>
            </c:strRef>
          </c:cat>
          <c:val>
            <c:numRef>
              <c:f>[1]Summary!$G$7:$I$7</c:f>
              <c:numCache>
                <c:formatCode>General</c:formatCode>
                <c:ptCount val="3"/>
                <c:pt idx="0">
                  <c:v>16.9255639132755</c:v>
                </c:pt>
                <c:pt idx="1">
                  <c:v>72.521449033665206</c:v>
                </c:pt>
                <c:pt idx="2">
                  <c:v>10.552987053059304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01-514C-93FF-E00E96DAA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overlap val="-99"/>
        <c:axId val="1684726928"/>
        <c:axId val="1684901232"/>
      </c:barChart>
      <c:catAx>
        <c:axId val="1684726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84901232"/>
        <c:crosses val="autoZero"/>
        <c:auto val="1"/>
        <c:lblAlgn val="ctr"/>
        <c:lblOffset val="100"/>
        <c:noMultiLvlLbl val="0"/>
      </c:catAx>
      <c:valAx>
        <c:axId val="1684901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84726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374650</xdr:colOff>
      <xdr:row>10</xdr:row>
      <xdr:rowOff>152400</xdr:rowOff>
    </xdr:from>
    <xdr:to>
      <xdr:col>7</xdr:col>
      <xdr:colOff>12700</xdr:colOff>
      <xdr:row>24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954B14-C8C8-4B4C-912D-790CD05DED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murug5/Dropbox/MuruganLab_Emory/Papers%20from%20the%20lab/Maha's%20Social%20Recognition/NewFigures/All_Data_Figure5.xlsx" TargetMode="External"/><Relationship Id="rId1" Type="http://schemas.openxmlformats.org/officeDocument/2006/relationships/externalLinkPath" Target="/Users/mmurug5/Dropbox/MuruganLab_Emory/Papers%20from%20the%20lab/Maha's%20Social%20Recognition/NewFigures/All_Data_Figure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87"/>
      <sheetName val="487 rostral"/>
      <sheetName val="487 caudal"/>
      <sheetName val="Summary"/>
      <sheetName val="527"/>
      <sheetName val="527 rostral"/>
      <sheetName val="527 caudal"/>
      <sheetName val="733"/>
      <sheetName val="733 rostral"/>
      <sheetName val="733 caudal"/>
    </sheetNames>
    <sheetDataSet>
      <sheetData sheetId="0"/>
      <sheetData sheetId="1"/>
      <sheetData sheetId="2"/>
      <sheetData sheetId="3">
        <row r="2">
          <cell r="G2" t="str">
            <v>LSc</v>
          </cell>
          <cell r="H2" t="str">
            <v>LSr</v>
          </cell>
          <cell r="I2" t="str">
            <v>LSv</v>
          </cell>
        </row>
        <row r="7">
          <cell r="G7">
            <v>16.9255639132755</v>
          </cell>
          <cell r="H7">
            <v>72.521449033665206</v>
          </cell>
          <cell r="I7">
            <v>10.552987053059304</v>
          </cell>
        </row>
        <row r="8">
          <cell r="G8">
            <v>2.8250066173761974</v>
          </cell>
          <cell r="H8">
            <v>2.1780320953202512</v>
          </cell>
          <cell r="I8">
            <v>2.6765949818563901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3E145-4140-1E4F-B975-4B8F90D88009}">
  <dimension ref="A2:K27"/>
  <sheetViews>
    <sheetView tabSelected="1" workbookViewId="0">
      <selection activeCell="A8" sqref="A8"/>
    </sheetView>
  </sheetViews>
  <sheetFormatPr baseColWidth="10" defaultRowHeight="16" x14ac:dyDescent="0.2"/>
  <cols>
    <col min="10" max="10" width="16" customWidth="1"/>
  </cols>
  <sheetData>
    <row r="2" spans="1:10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G2" s="1" t="s">
        <v>5</v>
      </c>
      <c r="H2" s="1" t="s">
        <v>6</v>
      </c>
      <c r="I2" s="1" t="s">
        <v>7</v>
      </c>
    </row>
    <row r="3" spans="1:10" x14ac:dyDescent="0.2">
      <c r="A3" t="s">
        <v>19</v>
      </c>
      <c r="B3">
        <v>1887</v>
      </c>
      <c r="C3">
        <v>426</v>
      </c>
      <c r="D3">
        <v>1331</v>
      </c>
      <c r="E3">
        <f>B3-C3-D3</f>
        <v>130</v>
      </c>
      <c r="G3" s="2">
        <f>C3/B3*100</f>
        <v>22.575516693163753</v>
      </c>
      <c r="H3" s="2">
        <f>D3/B3*100</f>
        <v>70.535241123476425</v>
      </c>
      <c r="I3" s="2">
        <f>E3/B3*100</f>
        <v>6.8892421833598307</v>
      </c>
      <c r="J3">
        <f>SUM(G3:I3)</f>
        <v>100</v>
      </c>
    </row>
    <row r="4" spans="1:10" x14ac:dyDescent="0.2">
      <c r="A4" t="s">
        <v>20</v>
      </c>
      <c r="B4">
        <v>1055</v>
      </c>
      <c r="C4">
        <v>149</v>
      </c>
      <c r="D4">
        <v>811</v>
      </c>
      <c r="E4">
        <f t="shared" ref="E4:E5" si="0">B4-C4-D4</f>
        <v>95</v>
      </c>
      <c r="G4" s="2">
        <f t="shared" ref="G4:G5" si="1">C4/B4*100</f>
        <v>14.123222748815165</v>
      </c>
      <c r="H4" s="2">
        <f t="shared" ref="H4:H5" si="2">D4/B4*100</f>
        <v>76.872037914691944</v>
      </c>
      <c r="I4" s="2">
        <f t="shared" ref="I4:I5" si="3">E4/B4*100</f>
        <v>9.0047393364928912</v>
      </c>
      <c r="J4">
        <f t="shared" ref="J4:J5" si="4">SUM(G4:I4)</f>
        <v>100</v>
      </c>
    </row>
    <row r="5" spans="1:10" x14ac:dyDescent="0.2">
      <c r="A5" t="s">
        <v>21</v>
      </c>
      <c r="B5">
        <v>1719</v>
      </c>
      <c r="C5">
        <v>242</v>
      </c>
      <c r="D5">
        <v>1206</v>
      </c>
      <c r="E5">
        <f t="shared" si="0"/>
        <v>271</v>
      </c>
      <c r="G5" s="2">
        <f t="shared" si="1"/>
        <v>14.077952297847585</v>
      </c>
      <c r="H5" s="2">
        <f t="shared" si="2"/>
        <v>70.157068062827221</v>
      </c>
      <c r="I5" s="2">
        <f t="shared" si="3"/>
        <v>15.764979639325189</v>
      </c>
      <c r="J5">
        <f t="shared" si="4"/>
        <v>100</v>
      </c>
    </row>
    <row r="7" spans="1:10" x14ac:dyDescent="0.2">
      <c r="B7" s="1" t="s">
        <v>8</v>
      </c>
      <c r="C7" s="1">
        <f>AVERAGE(C3:C5)</f>
        <v>272.33333333333331</v>
      </c>
      <c r="D7" s="1">
        <f t="shared" ref="D7:E7" si="5">AVERAGE(D3:D5)</f>
        <v>1116</v>
      </c>
      <c r="E7" s="1">
        <f t="shared" si="5"/>
        <v>165.33333333333334</v>
      </c>
      <c r="F7" s="1"/>
      <c r="G7" s="1">
        <f>AVERAGE(G3:G5)</f>
        <v>16.9255639132755</v>
      </c>
      <c r="H7" s="1">
        <f t="shared" ref="H7:I7" si="6">AVERAGE(H3:H5)</f>
        <v>72.521449033665206</v>
      </c>
      <c r="I7" s="1">
        <f t="shared" si="6"/>
        <v>10.552987053059304</v>
      </c>
    </row>
    <row r="8" spans="1:10" x14ac:dyDescent="0.2">
      <c r="B8" s="1" t="s">
        <v>9</v>
      </c>
      <c r="C8" s="1">
        <f>STDEV(C3:C5)/SQRT(3)</f>
        <v>81.388642396289612</v>
      </c>
      <c r="D8" s="1">
        <f t="shared" ref="D8:E8" si="7">STDEV(D3:D5)/SQRT(3)</f>
        <v>156.71098663888674</v>
      </c>
      <c r="E8" s="1">
        <f t="shared" si="7"/>
        <v>53.790746829212601</v>
      </c>
      <c r="F8" s="1"/>
      <c r="G8" s="1">
        <f>STDEV(G3:G5)/SQRT(3)</f>
        <v>2.8250066173761974</v>
      </c>
      <c r="H8" s="1">
        <f t="shared" ref="H8:I8" si="8">STDEV(H3:H5)/SQRT(3)</f>
        <v>2.1780320953202512</v>
      </c>
      <c r="I8" s="1">
        <f t="shared" si="8"/>
        <v>2.6765949818563901</v>
      </c>
    </row>
    <row r="21" spans="10:11" x14ac:dyDescent="0.2">
      <c r="J21" s="3" t="s">
        <v>10</v>
      </c>
      <c r="K21" s="4" t="s">
        <v>11</v>
      </c>
    </row>
    <row r="22" spans="10:11" x14ac:dyDescent="0.2">
      <c r="J22" s="4" t="s">
        <v>12</v>
      </c>
      <c r="K22" s="3" t="s">
        <v>13</v>
      </c>
    </row>
    <row r="23" spans="10:11" x14ac:dyDescent="0.2">
      <c r="J23" s="4" t="s">
        <v>14</v>
      </c>
      <c r="K23" s="4"/>
    </row>
    <row r="24" spans="10:11" x14ac:dyDescent="0.2">
      <c r="J24" s="4" t="s">
        <v>15</v>
      </c>
      <c r="K24" s="4"/>
    </row>
    <row r="25" spans="10:11" x14ac:dyDescent="0.2">
      <c r="J25" s="4" t="s">
        <v>16</v>
      </c>
      <c r="K25" s="4"/>
    </row>
    <row r="26" spans="10:11" x14ac:dyDescent="0.2">
      <c r="J26" s="4" t="s">
        <v>17</v>
      </c>
      <c r="K26" s="4"/>
    </row>
    <row r="27" spans="10:11" x14ac:dyDescent="0.2">
      <c r="J27" s="4" t="s">
        <v>18</v>
      </c>
      <c r="K27" s="4"/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Murugan, Malavika</dc:creator>
  <cp:lastModifiedBy>Murugan, Malavika</cp:lastModifiedBy>
  <dcterms:created xsi:type="dcterms:W3CDTF">2025-04-22T16:50:53Z</dcterms:created>
  <dcterms:modified xsi:type="dcterms:W3CDTF">2025-04-22T16:55:20Z</dcterms:modified>
</cp:coreProperties>
</file>