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edalov/Downloads/Figure_3_source_data_3/"/>
    </mc:Choice>
  </mc:AlternateContent>
  <xr:revisionPtr revIDLastSave="0" documentId="13_ncr:1_{2FB290E8-F4B7-1F46-962F-E6323AEF4BF0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Quantification" sheetId="1" r:id="rId1"/>
    <sheet name="Uncut DN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E9" i="2"/>
  <c r="F9" i="2" s="1"/>
  <c r="E8" i="2"/>
  <c r="E7" i="2"/>
  <c r="E6" i="2"/>
  <c r="E5" i="2"/>
  <c r="F5" i="2" s="1"/>
  <c r="E4" i="2"/>
  <c r="E3" i="2"/>
  <c r="G3" i="2" s="1"/>
  <c r="F4" i="2" l="1"/>
  <c r="F6" i="2"/>
  <c r="G7" i="2"/>
  <c r="F8" i="2"/>
  <c r="F10" i="2"/>
  <c r="F7" i="2"/>
  <c r="F3" i="2"/>
  <c r="P5" i="1"/>
  <c r="P6" i="1" s="1"/>
  <c r="P24" i="1" l="1"/>
  <c r="P21" i="1"/>
  <c r="O30" i="1"/>
  <c r="P33" i="1"/>
  <c r="O33" i="1"/>
  <c r="O24" i="1"/>
  <c r="P15" i="1"/>
  <c r="O15" i="1"/>
  <c r="O6" i="1"/>
  <c r="P32" i="1"/>
  <c r="P30" i="1"/>
  <c r="P23" i="1"/>
  <c r="P14" i="1"/>
  <c r="P12" i="1"/>
  <c r="P3" i="1"/>
  <c r="O5" i="1"/>
  <c r="O3" i="1"/>
  <c r="O14" i="1"/>
  <c r="O12" i="1"/>
  <c r="O23" i="1"/>
  <c r="O21" i="1"/>
  <c r="O32" i="1"/>
  <c r="H33" i="1"/>
  <c r="H32" i="1"/>
  <c r="H31" i="1"/>
  <c r="H30" i="1"/>
  <c r="H35" i="1"/>
  <c r="H34" i="1"/>
  <c r="H21" i="1"/>
  <c r="H26" i="1"/>
  <c r="H25" i="1"/>
  <c r="H24" i="1"/>
  <c r="H23" i="1"/>
  <c r="H22" i="1"/>
  <c r="H17" i="1"/>
  <c r="H16" i="1"/>
  <c r="H15" i="1"/>
  <c r="H14" i="1"/>
  <c r="H13" i="1"/>
  <c r="H12" i="1"/>
  <c r="H8" i="1"/>
  <c r="H7" i="1"/>
  <c r="H6" i="1"/>
  <c r="H5" i="1"/>
  <c r="H4" i="1"/>
  <c r="H3" i="1"/>
  <c r="C35" i="1"/>
  <c r="C34" i="1"/>
  <c r="C33" i="1"/>
  <c r="C32" i="1"/>
  <c r="C31" i="1"/>
  <c r="C30" i="1"/>
  <c r="C26" i="1"/>
  <c r="C25" i="1"/>
  <c r="C24" i="1"/>
  <c r="C23" i="1"/>
  <c r="C22" i="1"/>
  <c r="C21" i="1"/>
  <c r="C17" i="1"/>
  <c r="C16" i="1"/>
  <c r="C15" i="1"/>
  <c r="C14" i="1"/>
  <c r="C13" i="1"/>
  <c r="C12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<sst xmlns="http://schemas.openxmlformats.org/spreadsheetml/2006/main" count="89" uniqueCount="30">
  <si>
    <t>Southern Blot quantification</t>
  </si>
  <si>
    <t>WT</t>
  </si>
  <si>
    <t>ARS 1200</t>
  </si>
  <si>
    <t>subtract background</t>
  </si>
  <si>
    <t>PIK1</t>
  </si>
  <si>
    <t>0s</t>
  </si>
  <si>
    <t>15m</t>
  </si>
  <si>
    <t>ARS1200 ratio</t>
  </si>
  <si>
    <t>PIK1 ratio</t>
  </si>
  <si>
    <t>ARS1200/PIK1</t>
  </si>
  <si>
    <t>background</t>
  </si>
  <si>
    <t>bACKGROUND</t>
  </si>
  <si>
    <t>sir2</t>
  </si>
  <si>
    <t>16769 ARS 1200</t>
  </si>
  <si>
    <t>fun30</t>
  </si>
  <si>
    <t>ars1200</t>
  </si>
  <si>
    <t>pik1</t>
  </si>
  <si>
    <t>sir2 fun30</t>
  </si>
  <si>
    <t>ARS1200</t>
  </si>
  <si>
    <t>Genotype</t>
  </si>
  <si>
    <t>Ca</t>
  </si>
  <si>
    <t>rARS 1 h</t>
  </si>
  <si>
    <t xml:space="preserve">PIK3 </t>
  </si>
  <si>
    <t>rARS/PIK3</t>
  </si>
  <si>
    <t xml:space="preserve">15 to 0 min ratio </t>
  </si>
  <si>
    <t>rARS relative to WT</t>
  </si>
  <si>
    <t>0 min</t>
  </si>
  <si>
    <t>15 min</t>
  </si>
  <si>
    <t xml:space="preserve">sir2 fun30 </t>
  </si>
  <si>
    <t>Calculations of uncut 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</si>
</sst>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workbookViewId="0">
      <selection activeCell="W6" sqref="W6"/>
    </sheetView>
  </sheetViews>
  <sheetFormatPr baseColWidth="10" defaultColWidth="8.83203125" defaultRowHeight="15" x14ac:dyDescent="0.2"/>
  <cols>
    <col min="1" max="1" width="13.6640625" customWidth="1"/>
    <col min="2" max="2" width="9.33203125" bestFit="1" customWidth="1"/>
    <col min="14" max="14" width="15.1640625" customWidth="1"/>
    <col min="17" max="17" width="8.83203125" style="2"/>
  </cols>
  <sheetData>
    <row r="1" spans="1:16" x14ac:dyDescent="0.2">
      <c r="A1" t="s">
        <v>0</v>
      </c>
      <c r="N1" s="1" t="s">
        <v>1</v>
      </c>
    </row>
    <row r="2" spans="1:16" x14ac:dyDescent="0.2">
      <c r="A2">
        <v>16747</v>
      </c>
      <c r="B2" t="s">
        <v>2</v>
      </c>
      <c r="C2" t="s">
        <v>3</v>
      </c>
      <c r="F2" t="s">
        <v>4</v>
      </c>
      <c r="K2" t="s">
        <v>5</v>
      </c>
      <c r="L2" t="s">
        <v>6</v>
      </c>
      <c r="N2" t="s">
        <v>7</v>
      </c>
      <c r="O2" t="s">
        <v>5</v>
      </c>
      <c r="P2" t="s">
        <v>6</v>
      </c>
    </row>
    <row r="3" spans="1:16" x14ac:dyDescent="0.2">
      <c r="A3">
        <v>1</v>
      </c>
      <c r="B3">
        <v>221405.68700000001</v>
      </c>
      <c r="C3">
        <f>B3-B9</f>
        <v>219533.21</v>
      </c>
      <c r="F3">
        <v>1</v>
      </c>
      <c r="G3">
        <v>221414.27299999999</v>
      </c>
      <c r="H3">
        <f>G3-G9</f>
        <v>220121.52399999998</v>
      </c>
      <c r="J3" t="s">
        <v>2</v>
      </c>
      <c r="K3">
        <v>219533.21</v>
      </c>
      <c r="L3">
        <v>6023.4679999999998</v>
      </c>
      <c r="O3">
        <f>K3/K3</f>
        <v>1</v>
      </c>
      <c r="P3">
        <f>L3/K3</f>
        <v>2.7437616386149503E-2</v>
      </c>
    </row>
    <row r="4" spans="1:16" x14ac:dyDescent="0.2">
      <c r="A4">
        <v>2</v>
      </c>
      <c r="B4">
        <v>41703.17</v>
      </c>
      <c r="C4">
        <f>B4-B9</f>
        <v>39830.692999999999</v>
      </c>
      <c r="F4">
        <v>2</v>
      </c>
      <c r="G4">
        <v>42101.392</v>
      </c>
      <c r="H4">
        <f>G4-G9</f>
        <v>40808.642999999996</v>
      </c>
      <c r="N4" t="s">
        <v>8</v>
      </c>
      <c r="O4" t="s">
        <v>5</v>
      </c>
      <c r="P4" t="s">
        <v>6</v>
      </c>
    </row>
    <row r="5" spans="1:16" x14ac:dyDescent="0.2">
      <c r="A5">
        <v>3</v>
      </c>
      <c r="B5">
        <v>39757.584000000003</v>
      </c>
      <c r="C5">
        <f>B5-B9</f>
        <v>37885.107000000004</v>
      </c>
      <c r="F5">
        <v>3</v>
      </c>
      <c r="G5">
        <v>39356.856</v>
      </c>
      <c r="H5">
        <f>G5-G9</f>
        <v>38064.106999999996</v>
      </c>
      <c r="J5" t="s">
        <v>4</v>
      </c>
      <c r="K5">
        <v>220121.524</v>
      </c>
      <c r="L5">
        <v>41215.027999999998</v>
      </c>
      <c r="O5">
        <f>K5/K5</f>
        <v>1</v>
      </c>
      <c r="P5">
        <f>L5/K5</f>
        <v>0.18723760971235143</v>
      </c>
    </row>
    <row r="6" spans="1:16" x14ac:dyDescent="0.2">
      <c r="A6">
        <v>4</v>
      </c>
      <c r="B6">
        <v>29356.392</v>
      </c>
      <c r="C6">
        <f>B6-B9</f>
        <v>27483.915000000001</v>
      </c>
      <c r="F6">
        <v>4</v>
      </c>
      <c r="G6">
        <v>43629.099000000002</v>
      </c>
      <c r="H6">
        <f>G6-G9</f>
        <v>42336.35</v>
      </c>
      <c r="N6" t="s">
        <v>9</v>
      </c>
      <c r="O6">
        <f>1/O5</f>
        <v>1</v>
      </c>
      <c r="P6" s="3">
        <f>P3/P5</f>
        <v>0.14653902294683874</v>
      </c>
    </row>
    <row r="7" spans="1:16" x14ac:dyDescent="0.2">
      <c r="A7">
        <v>5</v>
      </c>
      <c r="B7">
        <v>17812.108</v>
      </c>
      <c r="C7">
        <f>B7-B9</f>
        <v>15939.630999999999</v>
      </c>
      <c r="F7">
        <v>5</v>
      </c>
      <c r="G7">
        <v>44168.271000000001</v>
      </c>
      <c r="H7">
        <f>G7-G9</f>
        <v>42875.521999999997</v>
      </c>
    </row>
    <row r="8" spans="1:16" x14ac:dyDescent="0.2">
      <c r="A8">
        <v>6</v>
      </c>
      <c r="B8">
        <v>7895.9449999999997</v>
      </c>
      <c r="C8">
        <f>B8-B9</f>
        <v>6023.4679999999998</v>
      </c>
      <c r="F8">
        <v>6</v>
      </c>
      <c r="G8">
        <v>42507.777000000002</v>
      </c>
      <c r="H8">
        <f>G8-G9</f>
        <v>41215.027999999998</v>
      </c>
    </row>
    <row r="9" spans="1:16" x14ac:dyDescent="0.2">
      <c r="A9" t="s">
        <v>10</v>
      </c>
      <c r="B9">
        <v>1872.4770000000001</v>
      </c>
      <c r="F9" t="s">
        <v>11</v>
      </c>
      <c r="G9">
        <v>1292.749</v>
      </c>
    </row>
    <row r="10" spans="1:16" x14ac:dyDescent="0.2">
      <c r="N10" s="1" t="s">
        <v>12</v>
      </c>
    </row>
    <row r="11" spans="1:16" x14ac:dyDescent="0.2">
      <c r="A11" t="s">
        <v>13</v>
      </c>
      <c r="F11" t="s">
        <v>4</v>
      </c>
      <c r="K11" t="s">
        <v>5</v>
      </c>
      <c r="L11" t="s">
        <v>6</v>
      </c>
      <c r="N11" t="s">
        <v>7</v>
      </c>
      <c r="O11" t="s">
        <v>5</v>
      </c>
      <c r="P11" t="s">
        <v>6</v>
      </c>
    </row>
    <row r="12" spans="1:16" x14ac:dyDescent="0.2">
      <c r="A12">
        <v>1</v>
      </c>
      <c r="B12">
        <v>50133.839</v>
      </c>
      <c r="C12">
        <f>B12-B18</f>
        <v>48689.726000000002</v>
      </c>
      <c r="F12">
        <v>1</v>
      </c>
      <c r="G12">
        <v>40321.07</v>
      </c>
      <c r="H12">
        <f>G12-G18</f>
        <v>39324.392</v>
      </c>
      <c r="J12" t="s">
        <v>2</v>
      </c>
      <c r="K12">
        <v>48689.726000000002</v>
      </c>
      <c r="L12">
        <v>11184.267</v>
      </c>
      <c r="O12">
        <f>K12/K12</f>
        <v>1</v>
      </c>
      <c r="P12">
        <f>L12/K12</f>
        <v>0.22970486627918177</v>
      </c>
    </row>
    <row r="13" spans="1:16" x14ac:dyDescent="0.2">
      <c r="A13">
        <v>2</v>
      </c>
      <c r="B13">
        <v>39742.048999999999</v>
      </c>
      <c r="C13">
        <f>B13-B18</f>
        <v>38297.936000000002</v>
      </c>
      <c r="F13">
        <v>2</v>
      </c>
      <c r="G13">
        <v>38417.978000000003</v>
      </c>
      <c r="H13">
        <f>G13-G18</f>
        <v>37421.300000000003</v>
      </c>
      <c r="N13" t="s">
        <v>8</v>
      </c>
      <c r="O13" t="s">
        <v>5</v>
      </c>
      <c r="P13" t="s">
        <v>6</v>
      </c>
    </row>
    <row r="14" spans="1:16" x14ac:dyDescent="0.2">
      <c r="A14">
        <v>3</v>
      </c>
      <c r="B14">
        <v>210998.959</v>
      </c>
      <c r="C14">
        <f>B14-B18</f>
        <v>209554.84599999999</v>
      </c>
      <c r="F14">
        <v>3</v>
      </c>
      <c r="G14">
        <v>43442.978000000003</v>
      </c>
      <c r="H14">
        <f>G14-G18</f>
        <v>42446.3</v>
      </c>
      <c r="J14" t="s">
        <v>4</v>
      </c>
      <c r="K14">
        <v>39324.392</v>
      </c>
      <c r="L14">
        <v>36038.936000000002</v>
      </c>
      <c r="O14">
        <f>K14/K14</f>
        <v>1</v>
      </c>
      <c r="P14">
        <f>L14/K14</f>
        <v>0.91645246543163339</v>
      </c>
    </row>
    <row r="15" spans="1:16" x14ac:dyDescent="0.2">
      <c r="A15">
        <v>4</v>
      </c>
      <c r="B15">
        <v>20434.349999999999</v>
      </c>
      <c r="C15">
        <f>B15-B18</f>
        <v>18990.236999999997</v>
      </c>
      <c r="F15">
        <v>4</v>
      </c>
      <c r="G15">
        <v>38959.148999999998</v>
      </c>
      <c r="H15">
        <f>G15-G18</f>
        <v>37962.470999999998</v>
      </c>
      <c r="N15" t="s">
        <v>9</v>
      </c>
      <c r="O15">
        <f>1/O14</f>
        <v>1</v>
      </c>
      <c r="P15" s="3">
        <f>P12/P14</f>
        <v>0.25064569625113586</v>
      </c>
    </row>
    <row r="16" spans="1:16" x14ac:dyDescent="0.2">
      <c r="A16">
        <v>5</v>
      </c>
      <c r="B16">
        <v>19326.228999999999</v>
      </c>
      <c r="C16">
        <f>B16-B18</f>
        <v>17882.115999999998</v>
      </c>
      <c r="F16">
        <v>5</v>
      </c>
      <c r="G16">
        <v>41793.271000000001</v>
      </c>
      <c r="H16">
        <f>G16-G18</f>
        <v>40796.593000000001</v>
      </c>
    </row>
    <row r="17" spans="1:16" x14ac:dyDescent="0.2">
      <c r="A17">
        <v>6</v>
      </c>
      <c r="B17">
        <v>12628.38</v>
      </c>
      <c r="C17">
        <f>B17-B18</f>
        <v>11184.267</v>
      </c>
      <c r="F17">
        <v>6</v>
      </c>
      <c r="G17">
        <v>37035.614000000001</v>
      </c>
      <c r="H17">
        <f>G17-G18</f>
        <v>36038.936000000002</v>
      </c>
    </row>
    <row r="18" spans="1:16" x14ac:dyDescent="0.2">
      <c r="A18" t="s">
        <v>10</v>
      </c>
      <c r="B18">
        <v>1444.1130000000001</v>
      </c>
      <c r="F18" t="s">
        <v>11</v>
      </c>
      <c r="G18">
        <v>996.678</v>
      </c>
    </row>
    <row r="19" spans="1:16" x14ac:dyDescent="0.2">
      <c r="N19" s="1" t="s">
        <v>14</v>
      </c>
    </row>
    <row r="20" spans="1:16" x14ac:dyDescent="0.2">
      <c r="A20">
        <v>17256</v>
      </c>
      <c r="B20" t="s">
        <v>15</v>
      </c>
      <c r="F20" t="s">
        <v>16</v>
      </c>
      <c r="K20" t="s">
        <v>5</v>
      </c>
      <c r="L20" t="s">
        <v>6</v>
      </c>
      <c r="N20" t="s">
        <v>7</v>
      </c>
      <c r="O20" t="s">
        <v>5</v>
      </c>
      <c r="P20" t="s">
        <v>6</v>
      </c>
    </row>
    <row r="21" spans="1:16" x14ac:dyDescent="0.2">
      <c r="A21">
        <v>1</v>
      </c>
      <c r="B21">
        <v>37267.22</v>
      </c>
      <c r="C21">
        <f>B21-B27</f>
        <v>36113.885000000002</v>
      </c>
      <c r="F21">
        <v>1</v>
      </c>
      <c r="G21">
        <v>39360.491999999998</v>
      </c>
      <c r="H21">
        <f>G21-G27</f>
        <v>38658.328999999998</v>
      </c>
      <c r="J21" t="s">
        <v>2</v>
      </c>
      <c r="K21">
        <v>36113.885000000002</v>
      </c>
      <c r="L21">
        <v>10476.580000000002</v>
      </c>
      <c r="O21">
        <f>K21/K21</f>
        <v>1</v>
      </c>
      <c r="P21">
        <f>L21/K21</f>
        <v>0.2900983929034498</v>
      </c>
    </row>
    <row r="22" spans="1:16" x14ac:dyDescent="0.2">
      <c r="A22">
        <v>2</v>
      </c>
      <c r="B22">
        <v>33407.635000000002</v>
      </c>
      <c r="C22">
        <f>B22-B27</f>
        <v>32254.300000000003</v>
      </c>
      <c r="F22">
        <v>2</v>
      </c>
      <c r="G22">
        <v>36327.07</v>
      </c>
      <c r="H22">
        <f>G22-G27</f>
        <v>35624.906999999999</v>
      </c>
      <c r="N22" t="s">
        <v>8</v>
      </c>
      <c r="O22" t="s">
        <v>5</v>
      </c>
      <c r="P22" t="s">
        <v>6</v>
      </c>
    </row>
    <row r="23" spans="1:16" x14ac:dyDescent="0.2">
      <c r="A23">
        <v>3</v>
      </c>
      <c r="B23">
        <v>27780.271000000001</v>
      </c>
      <c r="C23">
        <f>B23-B27</f>
        <v>26626.936000000002</v>
      </c>
      <c r="F23">
        <v>3</v>
      </c>
      <c r="G23">
        <v>24889.522000000001</v>
      </c>
      <c r="H23">
        <f>G23-G27</f>
        <v>24187.359</v>
      </c>
      <c r="J23" t="s">
        <v>4</v>
      </c>
      <c r="K23">
        <v>38658.328999999998</v>
      </c>
      <c r="L23">
        <v>37001.864999999998</v>
      </c>
      <c r="O23">
        <f>K23/K23</f>
        <v>1</v>
      </c>
      <c r="P23">
        <f>L23/K23</f>
        <v>0.95715117433037522</v>
      </c>
    </row>
    <row r="24" spans="1:16" x14ac:dyDescent="0.2">
      <c r="A24">
        <v>4</v>
      </c>
      <c r="B24">
        <v>23474.906999999999</v>
      </c>
      <c r="C24">
        <f>B24-B27</f>
        <v>22321.572</v>
      </c>
      <c r="F24">
        <v>4</v>
      </c>
      <c r="G24">
        <v>32849.006999999998</v>
      </c>
      <c r="H24">
        <f>G24-G27</f>
        <v>32146.843999999997</v>
      </c>
      <c r="N24" t="s">
        <v>9</v>
      </c>
      <c r="O24">
        <f>1/O23</f>
        <v>1</v>
      </c>
      <c r="P24" s="3">
        <f>P21/P23</f>
        <v>0.30308523949354521</v>
      </c>
    </row>
    <row r="25" spans="1:16" x14ac:dyDescent="0.2">
      <c r="A25">
        <v>5</v>
      </c>
      <c r="B25">
        <v>15970.936</v>
      </c>
      <c r="C25">
        <f>B25-B27</f>
        <v>14817.600999999999</v>
      </c>
      <c r="F25">
        <v>5</v>
      </c>
      <c r="G25">
        <v>39825.99</v>
      </c>
      <c r="H25">
        <f>G25-G27</f>
        <v>39123.826999999997</v>
      </c>
    </row>
    <row r="26" spans="1:16" x14ac:dyDescent="0.2">
      <c r="A26">
        <v>6</v>
      </c>
      <c r="B26">
        <v>11629.915000000001</v>
      </c>
      <c r="C26">
        <f>B26-B27</f>
        <v>10476.580000000002</v>
      </c>
      <c r="F26">
        <v>6</v>
      </c>
      <c r="G26">
        <v>37704.027999999998</v>
      </c>
      <c r="H26">
        <f>G26-G27</f>
        <v>37001.864999999998</v>
      </c>
    </row>
    <row r="27" spans="1:16" x14ac:dyDescent="0.2">
      <c r="A27" t="s">
        <v>10</v>
      </c>
      <c r="B27">
        <v>1153.335</v>
      </c>
      <c r="F27" t="s">
        <v>10</v>
      </c>
      <c r="G27">
        <v>702.16300000000001</v>
      </c>
    </row>
    <row r="28" spans="1:16" x14ac:dyDescent="0.2">
      <c r="N28" s="1" t="s">
        <v>17</v>
      </c>
    </row>
    <row r="29" spans="1:16" x14ac:dyDescent="0.2">
      <c r="A29">
        <v>17257</v>
      </c>
      <c r="B29" t="s">
        <v>18</v>
      </c>
      <c r="F29" t="s">
        <v>4</v>
      </c>
      <c r="K29" t="s">
        <v>5</v>
      </c>
      <c r="L29" t="s">
        <v>6</v>
      </c>
      <c r="N29" t="s">
        <v>7</v>
      </c>
      <c r="O29" t="s">
        <v>5</v>
      </c>
      <c r="P29" t="s">
        <v>6</v>
      </c>
    </row>
    <row r="30" spans="1:16" x14ac:dyDescent="0.2">
      <c r="A30">
        <v>1</v>
      </c>
      <c r="B30">
        <v>34036.726000000002</v>
      </c>
      <c r="C30">
        <f>B30-B36</f>
        <v>32916.613000000005</v>
      </c>
      <c r="F30">
        <v>1</v>
      </c>
      <c r="G30">
        <v>44708.341999999997</v>
      </c>
      <c r="H30">
        <f>G30-G36</f>
        <v>42805.521999999997</v>
      </c>
      <c r="J30" t="s">
        <v>2</v>
      </c>
      <c r="K30">
        <v>32916.613000000005</v>
      </c>
      <c r="L30">
        <v>8800.66</v>
      </c>
      <c r="O30">
        <f>K30/K30</f>
        <v>1</v>
      </c>
      <c r="P30">
        <f>L30/K30</f>
        <v>0.26736225868682173</v>
      </c>
    </row>
    <row r="31" spans="1:16" x14ac:dyDescent="0.2">
      <c r="A31">
        <v>2</v>
      </c>
      <c r="B31">
        <v>16338.157999999999</v>
      </c>
      <c r="C31">
        <f>B31-B36</f>
        <v>15218.045</v>
      </c>
      <c r="F31">
        <v>2</v>
      </c>
      <c r="G31">
        <v>41969.856</v>
      </c>
      <c r="H31">
        <f>G31-G36</f>
        <v>40067.036</v>
      </c>
      <c r="N31" t="s">
        <v>8</v>
      </c>
      <c r="O31" t="s">
        <v>5</v>
      </c>
      <c r="P31" t="s">
        <v>6</v>
      </c>
    </row>
    <row r="32" spans="1:16" x14ac:dyDescent="0.2">
      <c r="A32">
        <v>3</v>
      </c>
      <c r="B32">
        <v>8008.7020000000002</v>
      </c>
      <c r="C32">
        <f>B32-B36</f>
        <v>6888.5889999999999</v>
      </c>
      <c r="F32">
        <v>3</v>
      </c>
      <c r="G32">
        <v>40533.856</v>
      </c>
      <c r="H32">
        <f>G32-G36</f>
        <v>38631.036</v>
      </c>
      <c r="J32" t="s">
        <v>4</v>
      </c>
      <c r="K32">
        <v>42805.521999999997</v>
      </c>
      <c r="L32">
        <v>35343.207999999999</v>
      </c>
      <c r="O32">
        <f>K32/K32</f>
        <v>1</v>
      </c>
      <c r="P32">
        <f>L32/K32</f>
        <v>0.82566936106981714</v>
      </c>
    </row>
    <row r="33" spans="1:16" x14ac:dyDescent="0.2">
      <c r="A33">
        <v>4</v>
      </c>
      <c r="B33">
        <v>9146.7729999999992</v>
      </c>
      <c r="C33">
        <f>B33-B36</f>
        <v>8026.6599999999989</v>
      </c>
      <c r="F33">
        <v>4</v>
      </c>
      <c r="G33">
        <v>42062.805999999997</v>
      </c>
      <c r="H33">
        <f>G33-G36</f>
        <v>40159.985999999997</v>
      </c>
      <c r="N33" t="s">
        <v>9</v>
      </c>
      <c r="O33">
        <f>1/O32</f>
        <v>1</v>
      </c>
      <c r="P33" s="3">
        <f>P30/P32</f>
        <v>0.32381274065977367</v>
      </c>
    </row>
    <row r="34" spans="1:16" x14ac:dyDescent="0.2">
      <c r="A34">
        <v>5</v>
      </c>
      <c r="B34">
        <v>8161.2380000000003</v>
      </c>
      <c r="C34">
        <f>B34-B36</f>
        <v>7041.125</v>
      </c>
      <c r="F34">
        <v>5</v>
      </c>
      <c r="G34">
        <v>40384.442000000003</v>
      </c>
      <c r="H34">
        <f>G34-G36</f>
        <v>38481.622000000003</v>
      </c>
    </row>
    <row r="35" spans="1:16" x14ac:dyDescent="0.2">
      <c r="A35">
        <v>6</v>
      </c>
      <c r="B35">
        <v>9920.7729999999992</v>
      </c>
      <c r="C35">
        <f>B35-B36</f>
        <v>8800.66</v>
      </c>
      <c r="F35">
        <v>6</v>
      </c>
      <c r="G35">
        <v>37246.027999999998</v>
      </c>
      <c r="H35">
        <f>G35-G36</f>
        <v>35343.207999999999</v>
      </c>
    </row>
    <row r="36" spans="1:16" x14ac:dyDescent="0.2">
      <c r="A36">
        <v>7</v>
      </c>
      <c r="B36">
        <v>1120.1130000000001</v>
      </c>
      <c r="F36" t="s">
        <v>11</v>
      </c>
      <c r="G36">
        <v>1902.82</v>
      </c>
    </row>
    <row r="37" spans="1:16" x14ac:dyDescent="0.2">
      <c r="J37" s="1"/>
    </row>
    <row r="46" spans="1:16" x14ac:dyDescent="0.2">
      <c r="J4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63D63-7732-4441-9AAF-5CDC01DF5845}">
  <dimension ref="A1:G10"/>
  <sheetViews>
    <sheetView workbookViewId="0">
      <selection activeCell="G53" sqref="G53"/>
    </sheetView>
  </sheetViews>
  <sheetFormatPr baseColWidth="10" defaultRowHeight="15" x14ac:dyDescent="0.2"/>
  <sheetData>
    <row r="1" spans="1:7" x14ac:dyDescent="0.2">
      <c r="A1" t="s">
        <v>29</v>
      </c>
    </row>
    <row r="2" spans="1:7" x14ac:dyDescent="0.2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</row>
    <row r="3" spans="1:7" x14ac:dyDescent="0.2">
      <c r="A3" t="s">
        <v>1</v>
      </c>
      <c r="B3" t="s">
        <v>26</v>
      </c>
      <c r="C3">
        <v>45090.434000000001</v>
      </c>
      <c r="D3">
        <v>35583.048999999999</v>
      </c>
      <c r="E3">
        <f>C3/D3</f>
        <v>1.2671885987060862</v>
      </c>
      <c r="F3">
        <f>E3/E3</f>
        <v>1</v>
      </c>
      <c r="G3">
        <f>E3/E3</f>
        <v>1</v>
      </c>
    </row>
    <row r="4" spans="1:7" x14ac:dyDescent="0.2">
      <c r="A4" t="s">
        <v>1</v>
      </c>
      <c r="B4" t="s">
        <v>27</v>
      </c>
      <c r="C4">
        <v>8746.2579999999998</v>
      </c>
      <c r="D4">
        <v>44903.463000000003</v>
      </c>
      <c r="E4">
        <f t="shared" ref="E4:E10" si="0">C4/D4</f>
        <v>0.19477914208977601</v>
      </c>
      <c r="F4">
        <f>E4/E3</f>
        <v>0.15370967059572904</v>
      </c>
    </row>
    <row r="5" spans="1:7" x14ac:dyDescent="0.2">
      <c r="A5" t="s">
        <v>12</v>
      </c>
      <c r="B5" t="s">
        <v>26</v>
      </c>
      <c r="C5">
        <v>49624.625999999997</v>
      </c>
      <c r="D5">
        <v>33569.836000000003</v>
      </c>
      <c r="E5">
        <f t="shared" si="0"/>
        <v>1.4782504746225151</v>
      </c>
      <c r="F5">
        <f>E5/E5</f>
        <v>1</v>
      </c>
    </row>
    <row r="6" spans="1:7" x14ac:dyDescent="0.2">
      <c r="A6" t="s">
        <v>12</v>
      </c>
      <c r="B6" t="s">
        <v>27</v>
      </c>
      <c r="C6">
        <v>12941.057000000001</v>
      </c>
      <c r="D6">
        <v>35049.370999999999</v>
      </c>
      <c r="E6">
        <f t="shared" si="0"/>
        <v>0.3692236588211526</v>
      </c>
      <c r="F6">
        <f>E6/E5</f>
        <v>0.24977070202898954</v>
      </c>
    </row>
    <row r="7" spans="1:7" x14ac:dyDescent="0.2">
      <c r="A7" t="s">
        <v>28</v>
      </c>
      <c r="B7" t="s">
        <v>26</v>
      </c>
      <c r="C7">
        <v>18853.435000000001</v>
      </c>
      <c r="D7">
        <v>42056.123</v>
      </c>
      <c r="E7">
        <f t="shared" si="0"/>
        <v>0.44829227363635021</v>
      </c>
      <c r="F7">
        <f>E7/E7</f>
        <v>1</v>
      </c>
      <c r="G7">
        <f>E7/E3</f>
        <v>0.35376918170988675</v>
      </c>
    </row>
    <row r="8" spans="1:7" x14ac:dyDescent="0.2">
      <c r="A8" t="s">
        <v>28</v>
      </c>
      <c r="B8" t="s">
        <v>27</v>
      </c>
      <c r="C8">
        <v>6282.2579999999998</v>
      </c>
      <c r="D8">
        <v>47082.574000000001</v>
      </c>
      <c r="E8">
        <f t="shared" si="0"/>
        <v>0.13343064038937208</v>
      </c>
      <c r="F8">
        <f>E8/E7</f>
        <v>0.29764207022137873</v>
      </c>
    </row>
    <row r="9" spans="1:7" x14ac:dyDescent="0.2">
      <c r="A9" t="s">
        <v>14</v>
      </c>
      <c r="B9" t="s">
        <v>26</v>
      </c>
      <c r="C9">
        <v>42184.190999999999</v>
      </c>
      <c r="D9">
        <v>40285.906999999999</v>
      </c>
      <c r="E9">
        <f t="shared" si="0"/>
        <v>1.0471202994138868</v>
      </c>
      <c r="F9">
        <f>E9/E9</f>
        <v>1</v>
      </c>
    </row>
    <row r="10" spans="1:7" x14ac:dyDescent="0.2">
      <c r="A10" t="s">
        <v>14</v>
      </c>
      <c r="B10" t="s">
        <v>27</v>
      </c>
      <c r="C10">
        <v>11005.744000000001</v>
      </c>
      <c r="D10">
        <v>32554.007000000001</v>
      </c>
      <c r="E10">
        <f t="shared" si="0"/>
        <v>0.33807647703706645</v>
      </c>
      <c r="F10">
        <f>E10/E9</f>
        <v>0.32286307239607592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Quantification</vt:lpstr>
      <vt:lpstr>Uncut DNA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Bedalov MD PhD, Antonio</cp:lastModifiedBy>
  <cp:revision/>
  <dcterms:created xsi:type="dcterms:W3CDTF">2024-02-26T08:55:07Z</dcterms:created>
  <dcterms:modified xsi:type="dcterms:W3CDTF">2025-01-17T05:03:57Z</dcterms:modified>
  <cp:category/>
  <cp:contentStatus/>
</cp:coreProperties>
</file>