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Jose-Drobo/JoseLabInformation/Papers_In_Progress/Knudsen_De_Ravin_et_al/For submission/Raw_data/Figure 5/"/>
    </mc:Choice>
  </mc:AlternateContent>
  <xr:revisionPtr revIDLastSave="0" documentId="8_{BC42C0FD-70A9-D54E-9D2D-355408ACF788}" xr6:coauthVersionLast="45" xr6:coauthVersionMax="45" xr10:uidLastSave="{00000000-0000-0000-0000-000000000000}"/>
  <bookViews>
    <workbookView xWindow="2640" yWindow="1540" windowWidth="23240" windowHeight="15060" activeTab="1" xr2:uid="{361ECB1F-61CC-C14D-B76F-B515884BB74E}"/>
  </bookViews>
  <sheets>
    <sheet name="rde-1" sheetId="1" r:id="rId1"/>
    <sheet name="rde-4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" i="2" l="1"/>
  <c r="D34" i="2" s="1"/>
  <c r="E34" i="2" s="1"/>
  <c r="F34" i="2" s="1"/>
  <c r="G34" i="2" s="1"/>
  <c r="B34" i="2"/>
  <c r="D30" i="2"/>
  <c r="D29" i="2"/>
  <c r="E29" i="2" s="1"/>
  <c r="D19" i="2"/>
  <c r="H19" i="2" s="1"/>
  <c r="J19" i="2" s="1"/>
  <c r="D18" i="2"/>
  <c r="G17" i="2"/>
  <c r="I17" i="2" s="1"/>
  <c r="D17" i="2"/>
  <c r="D16" i="2"/>
  <c r="E16" i="2" s="1"/>
  <c r="D8" i="2"/>
  <c r="D7" i="2"/>
  <c r="G6" i="2"/>
  <c r="I6" i="2" s="1"/>
  <c r="D6" i="2"/>
  <c r="D5" i="2"/>
  <c r="E5" i="2" s="1"/>
  <c r="C35" i="1"/>
  <c r="D35" i="1" s="1"/>
  <c r="E35" i="1" s="1"/>
  <c r="F35" i="1" s="1"/>
  <c r="G35" i="1" s="1"/>
  <c r="B35" i="1"/>
  <c r="D31" i="1"/>
  <c r="H30" i="1"/>
  <c r="J30" i="1" s="1"/>
  <c r="D30" i="1"/>
  <c r="E30" i="1" s="1"/>
  <c r="G30" i="1" s="1"/>
  <c r="I30" i="1" s="1"/>
  <c r="D19" i="1"/>
  <c r="D18" i="1"/>
  <c r="D17" i="1"/>
  <c r="D16" i="1"/>
  <c r="E16" i="1" s="1"/>
  <c r="D8" i="1"/>
  <c r="D7" i="1"/>
  <c r="E7" i="1" s="1"/>
  <c r="D6" i="1"/>
  <c r="H5" i="1"/>
  <c r="J5" i="1" s="1"/>
  <c r="D5" i="1"/>
  <c r="E5" i="1" s="1"/>
  <c r="G5" i="1" s="1"/>
  <c r="I5" i="1" s="1"/>
  <c r="H6" i="2" l="1"/>
  <c r="J6" i="2" s="1"/>
  <c r="H7" i="2"/>
  <c r="J7" i="2" s="1"/>
  <c r="H30" i="2"/>
  <c r="J30" i="2" s="1"/>
  <c r="G16" i="2"/>
  <c r="I16" i="2" s="1"/>
  <c r="H16" i="2"/>
  <c r="J16" i="2" s="1"/>
  <c r="E19" i="2"/>
  <c r="G19" i="2"/>
  <c r="I19" i="2" s="1"/>
  <c r="E18" i="2"/>
  <c r="H18" i="2" s="1"/>
  <c r="J18" i="2" s="1"/>
  <c r="G7" i="2"/>
  <c r="I7" i="2" s="1"/>
  <c r="G18" i="2"/>
  <c r="I18" i="2" s="1"/>
  <c r="G5" i="2"/>
  <c r="I5" i="2" s="1"/>
  <c r="G29" i="2"/>
  <c r="I29" i="2" s="1"/>
  <c r="H5" i="2"/>
  <c r="J5" i="2" s="1"/>
  <c r="E8" i="2"/>
  <c r="G8" i="2" s="1"/>
  <c r="I8" i="2" s="1"/>
  <c r="H29" i="2"/>
  <c r="J29" i="2" s="1"/>
  <c r="E7" i="2"/>
  <c r="E6" i="2"/>
  <c r="E17" i="2"/>
  <c r="H17" i="2" s="1"/>
  <c r="J17" i="2" s="1"/>
  <c r="E30" i="2"/>
  <c r="G30" i="2" s="1"/>
  <c r="I30" i="2" s="1"/>
  <c r="H16" i="1"/>
  <c r="J16" i="1" s="1"/>
  <c r="G16" i="1"/>
  <c r="I16" i="1" s="1"/>
  <c r="H6" i="1"/>
  <c r="J6" i="1" s="1"/>
  <c r="H31" i="1"/>
  <c r="J31" i="1" s="1"/>
  <c r="H17" i="1"/>
  <c r="J17" i="1" s="1"/>
  <c r="E8" i="1"/>
  <c r="H8" i="1" s="1"/>
  <c r="J8" i="1" s="1"/>
  <c r="G19" i="1"/>
  <c r="E18" i="1"/>
  <c r="G7" i="1"/>
  <c r="G18" i="1"/>
  <c r="I18" i="1" s="1"/>
  <c r="G8" i="1"/>
  <c r="I8" i="1" s="1"/>
  <c r="I19" i="1"/>
  <c r="E6" i="1"/>
  <c r="H7" i="1"/>
  <c r="J7" i="1" s="1"/>
  <c r="E17" i="1"/>
  <c r="H18" i="1"/>
  <c r="J18" i="1" s="1"/>
  <c r="E31" i="1"/>
  <c r="I7" i="1"/>
  <c r="G17" i="1"/>
  <c r="I17" i="1" s="1"/>
  <c r="G31" i="1"/>
  <c r="I31" i="1" s="1"/>
  <c r="E19" i="1"/>
  <c r="H19" i="1" s="1"/>
  <c r="J19" i="1" s="1"/>
  <c r="G6" i="1"/>
  <c r="I6" i="1" s="1"/>
  <c r="H8" i="2" l="1"/>
  <c r="J8" i="2" s="1"/>
</calcChain>
</file>

<file path=xl/sharedStrings.xml><?xml version="1.0" encoding="utf-8"?>
<sst xmlns="http://schemas.openxmlformats.org/spreadsheetml/2006/main" count="98" uniqueCount="37">
  <si>
    <t>Strain Name</t>
  </si>
  <si>
    <t>Wilson's Estimates with continuity correction (Method 4 in Newcombe RG, Statist. Med. 17, 857Ð872 (1998))</t>
  </si>
  <si>
    <t>N</t>
  </si>
  <si>
    <t>Number +ve</t>
  </si>
  <si>
    <t>p (proportion +ve)</t>
  </si>
  <si>
    <t>q (proportion -ve)</t>
  </si>
  <si>
    <t>z (value for 95% Conf.)</t>
  </si>
  <si>
    <t>Lower limit</t>
  </si>
  <si>
    <t>Upper limit</t>
  </si>
  <si>
    <t>p-lower limit</t>
  </si>
  <si>
    <t>Upper limit - p</t>
  </si>
  <si>
    <t>unc-22 feed- F1 only</t>
  </si>
  <si>
    <t>N2 males</t>
  </si>
  <si>
    <t>WM27 herms</t>
  </si>
  <si>
    <r>
      <t>F1progeny w/ gfp males (</t>
    </r>
    <r>
      <rPr>
        <i/>
        <sz val="14"/>
        <color indexed="8"/>
        <rFont val="Times New Roman"/>
        <family val="1"/>
      </rPr>
      <t>rde-1(-); Peft-3::gfp/+</t>
    </r>
    <r>
      <rPr>
        <sz val="14"/>
        <color indexed="8"/>
        <rFont val="Times New Roman"/>
        <family val="1"/>
      </rPr>
      <t>)</t>
    </r>
  </si>
  <si>
    <r>
      <t>F1progeny w/o gfp males (</t>
    </r>
    <r>
      <rPr>
        <i/>
        <sz val="14"/>
        <color indexed="8"/>
        <rFont val="Times New Roman"/>
        <family val="1"/>
      </rPr>
      <t>rde-1(-); Pmex-5::rde-1/+</t>
    </r>
    <r>
      <rPr>
        <sz val="14"/>
        <color indexed="8"/>
        <rFont val="Times New Roman"/>
        <family val="1"/>
      </rPr>
      <t>)                      the 2 twitched only at the tail and was weak</t>
    </r>
  </si>
  <si>
    <t>bli-1 feed- F1 only</t>
  </si>
  <si>
    <r>
      <t>F1progeny w/o gfp males (</t>
    </r>
    <r>
      <rPr>
        <i/>
        <sz val="14"/>
        <color indexed="8"/>
        <rFont val="Times New Roman"/>
        <family val="1"/>
      </rPr>
      <t>rde-1(-); Pmex-5::rde-1/+</t>
    </r>
    <r>
      <rPr>
        <sz val="14"/>
        <color indexed="8"/>
        <rFont val="Times New Roman"/>
        <family val="1"/>
      </rPr>
      <t>)</t>
    </r>
  </si>
  <si>
    <t>Pooled N</t>
  </si>
  <si>
    <t>Pooled num +</t>
  </si>
  <si>
    <t>Pooled p</t>
  </si>
  <si>
    <t>Pooled SE</t>
  </si>
  <si>
    <t>z (&gt;=1.96 for 95% Conf)</t>
  </si>
  <si>
    <t>P-value</t>
  </si>
  <si>
    <t>unc-22</t>
  </si>
  <si>
    <t>bli-1</t>
  </si>
  <si>
    <t>comparison</t>
  </si>
  <si>
    <t>pvalue</t>
  </si>
  <si>
    <t>N2 males vs. F1 gfp progeny</t>
  </si>
  <si>
    <t>***compared to N2 males from rde4 spreadsheet</t>
  </si>
  <si>
    <t>N2 males vs. F1 resuce progeny</t>
  </si>
  <si>
    <t>WM49 herms</t>
  </si>
  <si>
    <r>
      <t>F1progeny w/ gfp males (</t>
    </r>
    <r>
      <rPr>
        <i/>
        <sz val="14"/>
        <color indexed="8"/>
        <rFont val="Times New Roman"/>
        <family val="1"/>
      </rPr>
      <t>rde-4(-); Peft-3::gfp/+</t>
    </r>
    <r>
      <rPr>
        <sz val="14"/>
        <color indexed="8"/>
        <rFont val="Times New Roman"/>
        <family val="1"/>
      </rPr>
      <t>)</t>
    </r>
  </si>
  <si>
    <r>
      <t>F1progeny w/o gfp males (</t>
    </r>
    <r>
      <rPr>
        <i/>
        <sz val="14"/>
        <color indexed="8"/>
        <rFont val="Times New Roman"/>
        <family val="1"/>
      </rPr>
      <t>rde-4(-); Pmex-5::rde-4/+</t>
    </r>
    <r>
      <rPr>
        <sz val="14"/>
        <color indexed="8"/>
        <rFont val="Times New Roman"/>
        <family val="1"/>
      </rPr>
      <t>)                      those that twitched were weak but N2 was very strong</t>
    </r>
  </si>
  <si>
    <r>
      <t>F1progeny w/o gfp males (</t>
    </r>
    <r>
      <rPr>
        <i/>
        <sz val="14"/>
        <color indexed="8"/>
        <rFont val="Times New Roman"/>
        <family val="1"/>
      </rPr>
      <t>rde-4(-); Pmex-5::rde-4/+</t>
    </r>
    <r>
      <rPr>
        <sz val="14"/>
        <color indexed="8"/>
        <rFont val="Times New Roman"/>
        <family val="1"/>
      </rPr>
      <t>)</t>
    </r>
  </si>
  <si>
    <t>ns</t>
  </si>
  <si>
    <t>WM49 v F1 rescue progeny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</si>
</sst>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14" x14ac:knownFonts="1">
    <font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rgb="FF008000"/>
      <name val="Times New Roman"/>
      <family val="1"/>
    </font>
    <font>
      <sz val="14"/>
      <name val="Times New Roman"/>
      <family val="1"/>
    </font>
    <font>
      <b/>
      <sz val="14"/>
      <color rgb="FF008000"/>
      <name val="Times New Roman"/>
      <family val="1"/>
    </font>
    <font>
      <i/>
      <sz val="14"/>
      <color rgb="FFFF00FF"/>
      <name val="Times New Roman"/>
      <family val="1"/>
    </font>
    <font>
      <b/>
      <sz val="14"/>
      <name val="Times New Roman"/>
      <family val="1"/>
    </font>
    <font>
      <i/>
      <sz val="14"/>
      <color indexed="8"/>
      <name val="Times New Roman"/>
      <family val="1"/>
    </font>
    <font>
      <sz val="14"/>
      <color indexed="8"/>
      <name val="Times New Roman"/>
      <family val="1"/>
    </font>
    <font>
      <i/>
      <sz val="14"/>
      <color rgb="FF008000"/>
      <name val="Times New Roman"/>
      <family val="1"/>
    </font>
    <font>
      <i/>
      <sz val="14"/>
      <color rgb="FF00FFFF"/>
      <name val="Times New Roman"/>
      <family val="1"/>
    </font>
    <font>
      <b/>
      <sz val="9"/>
      <name val="Geneva"/>
      <family val="2"/>
    </font>
    <font>
      <sz val="9"/>
      <color rgb="FF008000"/>
      <name val="Genev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1" fontId="13" fillId="0" borderId="0" xfId="0" applyNumberFormat="1" applyFont="1" applyProtection="1">
      <protection locked="0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D737A-CA9F-7C48-A033-D1EEC8F3CEFF}">
  <dimension ref="A1:K48"/>
  <sheetViews>
    <sheetView topLeftCell="A26" workbookViewId="0">
      <selection activeCell="A44" sqref="A44"/>
    </sheetView>
  </sheetViews>
  <sheetFormatPr baseColWidth="10" defaultRowHeight="18" x14ac:dyDescent="0.2"/>
  <cols>
    <col min="1" max="1" width="66.5" style="1" customWidth="1"/>
    <col min="2" max="2" width="33" style="3" customWidth="1"/>
    <col min="3" max="3" width="12.83203125" style="3" customWidth="1"/>
    <col min="4" max="4" width="11" style="1" bestFit="1" customWidth="1"/>
    <col min="5" max="5" width="31.1640625" style="1" customWidth="1"/>
    <col min="6" max="6" width="14" style="1" bestFit="1" customWidth="1"/>
    <col min="7" max="7" width="14.6640625" style="1" customWidth="1"/>
    <col min="8" max="9" width="11" style="1" bestFit="1" customWidth="1"/>
    <col min="10" max="11" width="10.83203125" style="1"/>
    <col min="12" max="12" width="11" style="1" customWidth="1"/>
    <col min="13" max="256" width="10.83203125" style="1"/>
    <col min="257" max="257" width="66.5" style="1" customWidth="1"/>
    <col min="258" max="258" width="33" style="1" customWidth="1"/>
    <col min="259" max="259" width="12.83203125" style="1" customWidth="1"/>
    <col min="260" max="260" width="11" style="1" bestFit="1" customWidth="1"/>
    <col min="261" max="261" width="31.1640625" style="1" customWidth="1"/>
    <col min="262" max="262" width="14" style="1" bestFit="1" customWidth="1"/>
    <col min="263" max="263" width="14.6640625" style="1" customWidth="1"/>
    <col min="264" max="265" width="11" style="1" bestFit="1" customWidth="1"/>
    <col min="266" max="267" width="10.83203125" style="1"/>
    <col min="268" max="268" width="11" style="1" customWidth="1"/>
    <col min="269" max="512" width="10.83203125" style="1"/>
    <col min="513" max="513" width="66.5" style="1" customWidth="1"/>
    <col min="514" max="514" width="33" style="1" customWidth="1"/>
    <col min="515" max="515" width="12.83203125" style="1" customWidth="1"/>
    <col min="516" max="516" width="11" style="1" bestFit="1" customWidth="1"/>
    <col min="517" max="517" width="31.1640625" style="1" customWidth="1"/>
    <col min="518" max="518" width="14" style="1" bestFit="1" customWidth="1"/>
    <col min="519" max="519" width="14.6640625" style="1" customWidth="1"/>
    <col min="520" max="521" width="11" style="1" bestFit="1" customWidth="1"/>
    <col min="522" max="523" width="10.83203125" style="1"/>
    <col min="524" max="524" width="11" style="1" customWidth="1"/>
    <col min="525" max="768" width="10.83203125" style="1"/>
    <col min="769" max="769" width="66.5" style="1" customWidth="1"/>
    <col min="770" max="770" width="33" style="1" customWidth="1"/>
    <col min="771" max="771" width="12.83203125" style="1" customWidth="1"/>
    <col min="772" max="772" width="11" style="1" bestFit="1" customWidth="1"/>
    <col min="773" max="773" width="31.1640625" style="1" customWidth="1"/>
    <col min="774" max="774" width="14" style="1" bestFit="1" customWidth="1"/>
    <col min="775" max="775" width="14.6640625" style="1" customWidth="1"/>
    <col min="776" max="777" width="11" style="1" bestFit="1" customWidth="1"/>
    <col min="778" max="779" width="10.83203125" style="1"/>
    <col min="780" max="780" width="11" style="1" customWidth="1"/>
    <col min="781" max="1024" width="10.83203125" style="1"/>
    <col min="1025" max="1025" width="66.5" style="1" customWidth="1"/>
    <col min="1026" max="1026" width="33" style="1" customWidth="1"/>
    <col min="1027" max="1027" width="12.83203125" style="1" customWidth="1"/>
    <col min="1028" max="1028" width="11" style="1" bestFit="1" customWidth="1"/>
    <col min="1029" max="1029" width="31.1640625" style="1" customWidth="1"/>
    <col min="1030" max="1030" width="14" style="1" bestFit="1" customWidth="1"/>
    <col min="1031" max="1031" width="14.6640625" style="1" customWidth="1"/>
    <col min="1032" max="1033" width="11" style="1" bestFit="1" customWidth="1"/>
    <col min="1034" max="1035" width="10.83203125" style="1"/>
    <col min="1036" max="1036" width="11" style="1" customWidth="1"/>
    <col min="1037" max="1280" width="10.83203125" style="1"/>
    <col min="1281" max="1281" width="66.5" style="1" customWidth="1"/>
    <col min="1282" max="1282" width="33" style="1" customWidth="1"/>
    <col min="1283" max="1283" width="12.83203125" style="1" customWidth="1"/>
    <col min="1284" max="1284" width="11" style="1" bestFit="1" customWidth="1"/>
    <col min="1285" max="1285" width="31.1640625" style="1" customWidth="1"/>
    <col min="1286" max="1286" width="14" style="1" bestFit="1" customWidth="1"/>
    <col min="1287" max="1287" width="14.6640625" style="1" customWidth="1"/>
    <col min="1288" max="1289" width="11" style="1" bestFit="1" customWidth="1"/>
    <col min="1290" max="1291" width="10.83203125" style="1"/>
    <col min="1292" max="1292" width="11" style="1" customWidth="1"/>
    <col min="1293" max="1536" width="10.83203125" style="1"/>
    <col min="1537" max="1537" width="66.5" style="1" customWidth="1"/>
    <col min="1538" max="1538" width="33" style="1" customWidth="1"/>
    <col min="1539" max="1539" width="12.83203125" style="1" customWidth="1"/>
    <col min="1540" max="1540" width="11" style="1" bestFit="1" customWidth="1"/>
    <col min="1541" max="1541" width="31.1640625" style="1" customWidth="1"/>
    <col min="1542" max="1542" width="14" style="1" bestFit="1" customWidth="1"/>
    <col min="1543" max="1543" width="14.6640625" style="1" customWidth="1"/>
    <col min="1544" max="1545" width="11" style="1" bestFit="1" customWidth="1"/>
    <col min="1546" max="1547" width="10.83203125" style="1"/>
    <col min="1548" max="1548" width="11" style="1" customWidth="1"/>
    <col min="1549" max="1792" width="10.83203125" style="1"/>
    <col min="1793" max="1793" width="66.5" style="1" customWidth="1"/>
    <col min="1794" max="1794" width="33" style="1" customWidth="1"/>
    <col min="1795" max="1795" width="12.83203125" style="1" customWidth="1"/>
    <col min="1796" max="1796" width="11" style="1" bestFit="1" customWidth="1"/>
    <col min="1797" max="1797" width="31.1640625" style="1" customWidth="1"/>
    <col min="1798" max="1798" width="14" style="1" bestFit="1" customWidth="1"/>
    <col min="1799" max="1799" width="14.6640625" style="1" customWidth="1"/>
    <col min="1800" max="1801" width="11" style="1" bestFit="1" customWidth="1"/>
    <col min="1802" max="1803" width="10.83203125" style="1"/>
    <col min="1804" max="1804" width="11" style="1" customWidth="1"/>
    <col min="1805" max="2048" width="10.83203125" style="1"/>
    <col min="2049" max="2049" width="66.5" style="1" customWidth="1"/>
    <col min="2050" max="2050" width="33" style="1" customWidth="1"/>
    <col min="2051" max="2051" width="12.83203125" style="1" customWidth="1"/>
    <col min="2052" max="2052" width="11" style="1" bestFit="1" customWidth="1"/>
    <col min="2053" max="2053" width="31.1640625" style="1" customWidth="1"/>
    <col min="2054" max="2054" width="14" style="1" bestFit="1" customWidth="1"/>
    <col min="2055" max="2055" width="14.6640625" style="1" customWidth="1"/>
    <col min="2056" max="2057" width="11" style="1" bestFit="1" customWidth="1"/>
    <col min="2058" max="2059" width="10.83203125" style="1"/>
    <col min="2060" max="2060" width="11" style="1" customWidth="1"/>
    <col min="2061" max="2304" width="10.83203125" style="1"/>
    <col min="2305" max="2305" width="66.5" style="1" customWidth="1"/>
    <col min="2306" max="2306" width="33" style="1" customWidth="1"/>
    <col min="2307" max="2307" width="12.83203125" style="1" customWidth="1"/>
    <col min="2308" max="2308" width="11" style="1" bestFit="1" customWidth="1"/>
    <col min="2309" max="2309" width="31.1640625" style="1" customWidth="1"/>
    <col min="2310" max="2310" width="14" style="1" bestFit="1" customWidth="1"/>
    <col min="2311" max="2311" width="14.6640625" style="1" customWidth="1"/>
    <col min="2312" max="2313" width="11" style="1" bestFit="1" customWidth="1"/>
    <col min="2314" max="2315" width="10.83203125" style="1"/>
    <col min="2316" max="2316" width="11" style="1" customWidth="1"/>
    <col min="2317" max="2560" width="10.83203125" style="1"/>
    <col min="2561" max="2561" width="66.5" style="1" customWidth="1"/>
    <col min="2562" max="2562" width="33" style="1" customWidth="1"/>
    <col min="2563" max="2563" width="12.83203125" style="1" customWidth="1"/>
    <col min="2564" max="2564" width="11" style="1" bestFit="1" customWidth="1"/>
    <col min="2565" max="2565" width="31.1640625" style="1" customWidth="1"/>
    <col min="2566" max="2566" width="14" style="1" bestFit="1" customWidth="1"/>
    <col min="2567" max="2567" width="14.6640625" style="1" customWidth="1"/>
    <col min="2568" max="2569" width="11" style="1" bestFit="1" customWidth="1"/>
    <col min="2570" max="2571" width="10.83203125" style="1"/>
    <col min="2572" max="2572" width="11" style="1" customWidth="1"/>
    <col min="2573" max="2816" width="10.83203125" style="1"/>
    <col min="2817" max="2817" width="66.5" style="1" customWidth="1"/>
    <col min="2818" max="2818" width="33" style="1" customWidth="1"/>
    <col min="2819" max="2819" width="12.83203125" style="1" customWidth="1"/>
    <col min="2820" max="2820" width="11" style="1" bestFit="1" customWidth="1"/>
    <col min="2821" max="2821" width="31.1640625" style="1" customWidth="1"/>
    <col min="2822" max="2822" width="14" style="1" bestFit="1" customWidth="1"/>
    <col min="2823" max="2823" width="14.6640625" style="1" customWidth="1"/>
    <col min="2824" max="2825" width="11" style="1" bestFit="1" customWidth="1"/>
    <col min="2826" max="2827" width="10.83203125" style="1"/>
    <col min="2828" max="2828" width="11" style="1" customWidth="1"/>
    <col min="2829" max="3072" width="10.83203125" style="1"/>
    <col min="3073" max="3073" width="66.5" style="1" customWidth="1"/>
    <col min="3074" max="3074" width="33" style="1" customWidth="1"/>
    <col min="3075" max="3075" width="12.83203125" style="1" customWidth="1"/>
    <col min="3076" max="3076" width="11" style="1" bestFit="1" customWidth="1"/>
    <col min="3077" max="3077" width="31.1640625" style="1" customWidth="1"/>
    <col min="3078" max="3078" width="14" style="1" bestFit="1" customWidth="1"/>
    <col min="3079" max="3079" width="14.6640625" style="1" customWidth="1"/>
    <col min="3080" max="3081" width="11" style="1" bestFit="1" customWidth="1"/>
    <col min="3082" max="3083" width="10.83203125" style="1"/>
    <col min="3084" max="3084" width="11" style="1" customWidth="1"/>
    <col min="3085" max="3328" width="10.83203125" style="1"/>
    <col min="3329" max="3329" width="66.5" style="1" customWidth="1"/>
    <col min="3330" max="3330" width="33" style="1" customWidth="1"/>
    <col min="3331" max="3331" width="12.83203125" style="1" customWidth="1"/>
    <col min="3332" max="3332" width="11" style="1" bestFit="1" customWidth="1"/>
    <col min="3333" max="3333" width="31.1640625" style="1" customWidth="1"/>
    <col min="3334" max="3334" width="14" style="1" bestFit="1" customWidth="1"/>
    <col min="3335" max="3335" width="14.6640625" style="1" customWidth="1"/>
    <col min="3336" max="3337" width="11" style="1" bestFit="1" customWidth="1"/>
    <col min="3338" max="3339" width="10.83203125" style="1"/>
    <col min="3340" max="3340" width="11" style="1" customWidth="1"/>
    <col min="3341" max="3584" width="10.83203125" style="1"/>
    <col min="3585" max="3585" width="66.5" style="1" customWidth="1"/>
    <col min="3586" max="3586" width="33" style="1" customWidth="1"/>
    <col min="3587" max="3587" width="12.83203125" style="1" customWidth="1"/>
    <col min="3588" max="3588" width="11" style="1" bestFit="1" customWidth="1"/>
    <col min="3589" max="3589" width="31.1640625" style="1" customWidth="1"/>
    <col min="3590" max="3590" width="14" style="1" bestFit="1" customWidth="1"/>
    <col min="3591" max="3591" width="14.6640625" style="1" customWidth="1"/>
    <col min="3592" max="3593" width="11" style="1" bestFit="1" customWidth="1"/>
    <col min="3594" max="3595" width="10.83203125" style="1"/>
    <col min="3596" max="3596" width="11" style="1" customWidth="1"/>
    <col min="3597" max="3840" width="10.83203125" style="1"/>
    <col min="3841" max="3841" width="66.5" style="1" customWidth="1"/>
    <col min="3842" max="3842" width="33" style="1" customWidth="1"/>
    <col min="3843" max="3843" width="12.83203125" style="1" customWidth="1"/>
    <col min="3844" max="3844" width="11" style="1" bestFit="1" customWidth="1"/>
    <col min="3845" max="3845" width="31.1640625" style="1" customWidth="1"/>
    <col min="3846" max="3846" width="14" style="1" bestFit="1" customWidth="1"/>
    <col min="3847" max="3847" width="14.6640625" style="1" customWidth="1"/>
    <col min="3848" max="3849" width="11" style="1" bestFit="1" customWidth="1"/>
    <col min="3850" max="3851" width="10.83203125" style="1"/>
    <col min="3852" max="3852" width="11" style="1" customWidth="1"/>
    <col min="3853" max="4096" width="10.83203125" style="1"/>
    <col min="4097" max="4097" width="66.5" style="1" customWidth="1"/>
    <col min="4098" max="4098" width="33" style="1" customWidth="1"/>
    <col min="4099" max="4099" width="12.83203125" style="1" customWidth="1"/>
    <col min="4100" max="4100" width="11" style="1" bestFit="1" customWidth="1"/>
    <col min="4101" max="4101" width="31.1640625" style="1" customWidth="1"/>
    <col min="4102" max="4102" width="14" style="1" bestFit="1" customWidth="1"/>
    <col min="4103" max="4103" width="14.6640625" style="1" customWidth="1"/>
    <col min="4104" max="4105" width="11" style="1" bestFit="1" customWidth="1"/>
    <col min="4106" max="4107" width="10.83203125" style="1"/>
    <col min="4108" max="4108" width="11" style="1" customWidth="1"/>
    <col min="4109" max="4352" width="10.83203125" style="1"/>
    <col min="4353" max="4353" width="66.5" style="1" customWidth="1"/>
    <col min="4354" max="4354" width="33" style="1" customWidth="1"/>
    <col min="4355" max="4355" width="12.83203125" style="1" customWidth="1"/>
    <col min="4356" max="4356" width="11" style="1" bestFit="1" customWidth="1"/>
    <col min="4357" max="4357" width="31.1640625" style="1" customWidth="1"/>
    <col min="4358" max="4358" width="14" style="1" bestFit="1" customWidth="1"/>
    <col min="4359" max="4359" width="14.6640625" style="1" customWidth="1"/>
    <col min="4360" max="4361" width="11" style="1" bestFit="1" customWidth="1"/>
    <col min="4362" max="4363" width="10.83203125" style="1"/>
    <col min="4364" max="4364" width="11" style="1" customWidth="1"/>
    <col min="4365" max="4608" width="10.83203125" style="1"/>
    <col min="4609" max="4609" width="66.5" style="1" customWidth="1"/>
    <col min="4610" max="4610" width="33" style="1" customWidth="1"/>
    <col min="4611" max="4611" width="12.83203125" style="1" customWidth="1"/>
    <col min="4612" max="4612" width="11" style="1" bestFit="1" customWidth="1"/>
    <col min="4613" max="4613" width="31.1640625" style="1" customWidth="1"/>
    <col min="4614" max="4614" width="14" style="1" bestFit="1" customWidth="1"/>
    <col min="4615" max="4615" width="14.6640625" style="1" customWidth="1"/>
    <col min="4616" max="4617" width="11" style="1" bestFit="1" customWidth="1"/>
    <col min="4618" max="4619" width="10.83203125" style="1"/>
    <col min="4620" max="4620" width="11" style="1" customWidth="1"/>
    <col min="4621" max="4864" width="10.83203125" style="1"/>
    <col min="4865" max="4865" width="66.5" style="1" customWidth="1"/>
    <col min="4866" max="4866" width="33" style="1" customWidth="1"/>
    <col min="4867" max="4867" width="12.83203125" style="1" customWidth="1"/>
    <col min="4868" max="4868" width="11" style="1" bestFit="1" customWidth="1"/>
    <col min="4869" max="4869" width="31.1640625" style="1" customWidth="1"/>
    <col min="4870" max="4870" width="14" style="1" bestFit="1" customWidth="1"/>
    <col min="4871" max="4871" width="14.6640625" style="1" customWidth="1"/>
    <col min="4872" max="4873" width="11" style="1" bestFit="1" customWidth="1"/>
    <col min="4874" max="4875" width="10.83203125" style="1"/>
    <col min="4876" max="4876" width="11" style="1" customWidth="1"/>
    <col min="4877" max="5120" width="10.83203125" style="1"/>
    <col min="5121" max="5121" width="66.5" style="1" customWidth="1"/>
    <col min="5122" max="5122" width="33" style="1" customWidth="1"/>
    <col min="5123" max="5123" width="12.83203125" style="1" customWidth="1"/>
    <col min="5124" max="5124" width="11" style="1" bestFit="1" customWidth="1"/>
    <col min="5125" max="5125" width="31.1640625" style="1" customWidth="1"/>
    <col min="5126" max="5126" width="14" style="1" bestFit="1" customWidth="1"/>
    <col min="5127" max="5127" width="14.6640625" style="1" customWidth="1"/>
    <col min="5128" max="5129" width="11" style="1" bestFit="1" customWidth="1"/>
    <col min="5130" max="5131" width="10.83203125" style="1"/>
    <col min="5132" max="5132" width="11" style="1" customWidth="1"/>
    <col min="5133" max="5376" width="10.83203125" style="1"/>
    <col min="5377" max="5377" width="66.5" style="1" customWidth="1"/>
    <col min="5378" max="5378" width="33" style="1" customWidth="1"/>
    <col min="5379" max="5379" width="12.83203125" style="1" customWidth="1"/>
    <col min="5380" max="5380" width="11" style="1" bestFit="1" customWidth="1"/>
    <col min="5381" max="5381" width="31.1640625" style="1" customWidth="1"/>
    <col min="5382" max="5382" width="14" style="1" bestFit="1" customWidth="1"/>
    <col min="5383" max="5383" width="14.6640625" style="1" customWidth="1"/>
    <col min="5384" max="5385" width="11" style="1" bestFit="1" customWidth="1"/>
    <col min="5386" max="5387" width="10.83203125" style="1"/>
    <col min="5388" max="5388" width="11" style="1" customWidth="1"/>
    <col min="5389" max="5632" width="10.83203125" style="1"/>
    <col min="5633" max="5633" width="66.5" style="1" customWidth="1"/>
    <col min="5634" max="5634" width="33" style="1" customWidth="1"/>
    <col min="5635" max="5635" width="12.83203125" style="1" customWidth="1"/>
    <col min="5636" max="5636" width="11" style="1" bestFit="1" customWidth="1"/>
    <col min="5637" max="5637" width="31.1640625" style="1" customWidth="1"/>
    <col min="5638" max="5638" width="14" style="1" bestFit="1" customWidth="1"/>
    <col min="5639" max="5639" width="14.6640625" style="1" customWidth="1"/>
    <col min="5640" max="5641" width="11" style="1" bestFit="1" customWidth="1"/>
    <col min="5642" max="5643" width="10.83203125" style="1"/>
    <col min="5644" max="5644" width="11" style="1" customWidth="1"/>
    <col min="5645" max="5888" width="10.83203125" style="1"/>
    <col min="5889" max="5889" width="66.5" style="1" customWidth="1"/>
    <col min="5890" max="5890" width="33" style="1" customWidth="1"/>
    <col min="5891" max="5891" width="12.83203125" style="1" customWidth="1"/>
    <col min="5892" max="5892" width="11" style="1" bestFit="1" customWidth="1"/>
    <col min="5893" max="5893" width="31.1640625" style="1" customWidth="1"/>
    <col min="5894" max="5894" width="14" style="1" bestFit="1" customWidth="1"/>
    <col min="5895" max="5895" width="14.6640625" style="1" customWidth="1"/>
    <col min="5896" max="5897" width="11" style="1" bestFit="1" customWidth="1"/>
    <col min="5898" max="5899" width="10.83203125" style="1"/>
    <col min="5900" max="5900" width="11" style="1" customWidth="1"/>
    <col min="5901" max="6144" width="10.83203125" style="1"/>
    <col min="6145" max="6145" width="66.5" style="1" customWidth="1"/>
    <col min="6146" max="6146" width="33" style="1" customWidth="1"/>
    <col min="6147" max="6147" width="12.83203125" style="1" customWidth="1"/>
    <col min="6148" max="6148" width="11" style="1" bestFit="1" customWidth="1"/>
    <col min="6149" max="6149" width="31.1640625" style="1" customWidth="1"/>
    <col min="6150" max="6150" width="14" style="1" bestFit="1" customWidth="1"/>
    <col min="6151" max="6151" width="14.6640625" style="1" customWidth="1"/>
    <col min="6152" max="6153" width="11" style="1" bestFit="1" customWidth="1"/>
    <col min="6154" max="6155" width="10.83203125" style="1"/>
    <col min="6156" max="6156" width="11" style="1" customWidth="1"/>
    <col min="6157" max="6400" width="10.83203125" style="1"/>
    <col min="6401" max="6401" width="66.5" style="1" customWidth="1"/>
    <col min="6402" max="6402" width="33" style="1" customWidth="1"/>
    <col min="6403" max="6403" width="12.83203125" style="1" customWidth="1"/>
    <col min="6404" max="6404" width="11" style="1" bestFit="1" customWidth="1"/>
    <col min="6405" max="6405" width="31.1640625" style="1" customWidth="1"/>
    <col min="6406" max="6406" width="14" style="1" bestFit="1" customWidth="1"/>
    <col min="6407" max="6407" width="14.6640625" style="1" customWidth="1"/>
    <col min="6408" max="6409" width="11" style="1" bestFit="1" customWidth="1"/>
    <col min="6410" max="6411" width="10.83203125" style="1"/>
    <col min="6412" max="6412" width="11" style="1" customWidth="1"/>
    <col min="6413" max="6656" width="10.83203125" style="1"/>
    <col min="6657" max="6657" width="66.5" style="1" customWidth="1"/>
    <col min="6658" max="6658" width="33" style="1" customWidth="1"/>
    <col min="6659" max="6659" width="12.83203125" style="1" customWidth="1"/>
    <col min="6660" max="6660" width="11" style="1" bestFit="1" customWidth="1"/>
    <col min="6661" max="6661" width="31.1640625" style="1" customWidth="1"/>
    <col min="6662" max="6662" width="14" style="1" bestFit="1" customWidth="1"/>
    <col min="6663" max="6663" width="14.6640625" style="1" customWidth="1"/>
    <col min="6664" max="6665" width="11" style="1" bestFit="1" customWidth="1"/>
    <col min="6666" max="6667" width="10.83203125" style="1"/>
    <col min="6668" max="6668" width="11" style="1" customWidth="1"/>
    <col min="6669" max="6912" width="10.83203125" style="1"/>
    <col min="6913" max="6913" width="66.5" style="1" customWidth="1"/>
    <col min="6914" max="6914" width="33" style="1" customWidth="1"/>
    <col min="6915" max="6915" width="12.83203125" style="1" customWidth="1"/>
    <col min="6916" max="6916" width="11" style="1" bestFit="1" customWidth="1"/>
    <col min="6917" max="6917" width="31.1640625" style="1" customWidth="1"/>
    <col min="6918" max="6918" width="14" style="1" bestFit="1" customWidth="1"/>
    <col min="6919" max="6919" width="14.6640625" style="1" customWidth="1"/>
    <col min="6920" max="6921" width="11" style="1" bestFit="1" customWidth="1"/>
    <col min="6922" max="6923" width="10.83203125" style="1"/>
    <col min="6924" max="6924" width="11" style="1" customWidth="1"/>
    <col min="6925" max="7168" width="10.83203125" style="1"/>
    <col min="7169" max="7169" width="66.5" style="1" customWidth="1"/>
    <col min="7170" max="7170" width="33" style="1" customWidth="1"/>
    <col min="7171" max="7171" width="12.83203125" style="1" customWidth="1"/>
    <col min="7172" max="7172" width="11" style="1" bestFit="1" customWidth="1"/>
    <col min="7173" max="7173" width="31.1640625" style="1" customWidth="1"/>
    <col min="7174" max="7174" width="14" style="1" bestFit="1" customWidth="1"/>
    <col min="7175" max="7175" width="14.6640625" style="1" customWidth="1"/>
    <col min="7176" max="7177" width="11" style="1" bestFit="1" customWidth="1"/>
    <col min="7178" max="7179" width="10.83203125" style="1"/>
    <col min="7180" max="7180" width="11" style="1" customWidth="1"/>
    <col min="7181" max="7424" width="10.83203125" style="1"/>
    <col min="7425" max="7425" width="66.5" style="1" customWidth="1"/>
    <col min="7426" max="7426" width="33" style="1" customWidth="1"/>
    <col min="7427" max="7427" width="12.83203125" style="1" customWidth="1"/>
    <col min="7428" max="7428" width="11" style="1" bestFit="1" customWidth="1"/>
    <col min="7429" max="7429" width="31.1640625" style="1" customWidth="1"/>
    <col min="7430" max="7430" width="14" style="1" bestFit="1" customWidth="1"/>
    <col min="7431" max="7431" width="14.6640625" style="1" customWidth="1"/>
    <col min="7432" max="7433" width="11" style="1" bestFit="1" customWidth="1"/>
    <col min="7434" max="7435" width="10.83203125" style="1"/>
    <col min="7436" max="7436" width="11" style="1" customWidth="1"/>
    <col min="7437" max="7680" width="10.83203125" style="1"/>
    <col min="7681" max="7681" width="66.5" style="1" customWidth="1"/>
    <col min="7682" max="7682" width="33" style="1" customWidth="1"/>
    <col min="7683" max="7683" width="12.83203125" style="1" customWidth="1"/>
    <col min="7684" max="7684" width="11" style="1" bestFit="1" customWidth="1"/>
    <col min="7685" max="7685" width="31.1640625" style="1" customWidth="1"/>
    <col min="7686" max="7686" width="14" style="1" bestFit="1" customWidth="1"/>
    <col min="7687" max="7687" width="14.6640625" style="1" customWidth="1"/>
    <col min="7688" max="7689" width="11" style="1" bestFit="1" customWidth="1"/>
    <col min="7690" max="7691" width="10.83203125" style="1"/>
    <col min="7692" max="7692" width="11" style="1" customWidth="1"/>
    <col min="7693" max="7936" width="10.83203125" style="1"/>
    <col min="7937" max="7937" width="66.5" style="1" customWidth="1"/>
    <col min="7938" max="7938" width="33" style="1" customWidth="1"/>
    <col min="7939" max="7939" width="12.83203125" style="1" customWidth="1"/>
    <col min="7940" max="7940" width="11" style="1" bestFit="1" customWidth="1"/>
    <col min="7941" max="7941" width="31.1640625" style="1" customWidth="1"/>
    <col min="7942" max="7942" width="14" style="1" bestFit="1" customWidth="1"/>
    <col min="7943" max="7943" width="14.6640625" style="1" customWidth="1"/>
    <col min="7944" max="7945" width="11" style="1" bestFit="1" customWidth="1"/>
    <col min="7946" max="7947" width="10.83203125" style="1"/>
    <col min="7948" max="7948" width="11" style="1" customWidth="1"/>
    <col min="7949" max="8192" width="10.83203125" style="1"/>
    <col min="8193" max="8193" width="66.5" style="1" customWidth="1"/>
    <col min="8194" max="8194" width="33" style="1" customWidth="1"/>
    <col min="8195" max="8195" width="12.83203125" style="1" customWidth="1"/>
    <col min="8196" max="8196" width="11" style="1" bestFit="1" customWidth="1"/>
    <col min="8197" max="8197" width="31.1640625" style="1" customWidth="1"/>
    <col min="8198" max="8198" width="14" style="1" bestFit="1" customWidth="1"/>
    <col min="8199" max="8199" width="14.6640625" style="1" customWidth="1"/>
    <col min="8200" max="8201" width="11" style="1" bestFit="1" customWidth="1"/>
    <col min="8202" max="8203" width="10.83203125" style="1"/>
    <col min="8204" max="8204" width="11" style="1" customWidth="1"/>
    <col min="8205" max="8448" width="10.83203125" style="1"/>
    <col min="8449" max="8449" width="66.5" style="1" customWidth="1"/>
    <col min="8450" max="8450" width="33" style="1" customWidth="1"/>
    <col min="8451" max="8451" width="12.83203125" style="1" customWidth="1"/>
    <col min="8452" max="8452" width="11" style="1" bestFit="1" customWidth="1"/>
    <col min="8453" max="8453" width="31.1640625" style="1" customWidth="1"/>
    <col min="8454" max="8454" width="14" style="1" bestFit="1" customWidth="1"/>
    <col min="8455" max="8455" width="14.6640625" style="1" customWidth="1"/>
    <col min="8456" max="8457" width="11" style="1" bestFit="1" customWidth="1"/>
    <col min="8458" max="8459" width="10.83203125" style="1"/>
    <col min="8460" max="8460" width="11" style="1" customWidth="1"/>
    <col min="8461" max="8704" width="10.83203125" style="1"/>
    <col min="8705" max="8705" width="66.5" style="1" customWidth="1"/>
    <col min="8706" max="8706" width="33" style="1" customWidth="1"/>
    <col min="8707" max="8707" width="12.83203125" style="1" customWidth="1"/>
    <col min="8708" max="8708" width="11" style="1" bestFit="1" customWidth="1"/>
    <col min="8709" max="8709" width="31.1640625" style="1" customWidth="1"/>
    <col min="8710" max="8710" width="14" style="1" bestFit="1" customWidth="1"/>
    <col min="8711" max="8711" width="14.6640625" style="1" customWidth="1"/>
    <col min="8712" max="8713" width="11" style="1" bestFit="1" customWidth="1"/>
    <col min="8714" max="8715" width="10.83203125" style="1"/>
    <col min="8716" max="8716" width="11" style="1" customWidth="1"/>
    <col min="8717" max="8960" width="10.83203125" style="1"/>
    <col min="8961" max="8961" width="66.5" style="1" customWidth="1"/>
    <col min="8962" max="8962" width="33" style="1" customWidth="1"/>
    <col min="8963" max="8963" width="12.83203125" style="1" customWidth="1"/>
    <col min="8964" max="8964" width="11" style="1" bestFit="1" customWidth="1"/>
    <col min="8965" max="8965" width="31.1640625" style="1" customWidth="1"/>
    <col min="8966" max="8966" width="14" style="1" bestFit="1" customWidth="1"/>
    <col min="8967" max="8967" width="14.6640625" style="1" customWidth="1"/>
    <col min="8968" max="8969" width="11" style="1" bestFit="1" customWidth="1"/>
    <col min="8970" max="8971" width="10.83203125" style="1"/>
    <col min="8972" max="8972" width="11" style="1" customWidth="1"/>
    <col min="8973" max="9216" width="10.83203125" style="1"/>
    <col min="9217" max="9217" width="66.5" style="1" customWidth="1"/>
    <col min="9218" max="9218" width="33" style="1" customWidth="1"/>
    <col min="9219" max="9219" width="12.83203125" style="1" customWidth="1"/>
    <col min="9220" max="9220" width="11" style="1" bestFit="1" customWidth="1"/>
    <col min="9221" max="9221" width="31.1640625" style="1" customWidth="1"/>
    <col min="9222" max="9222" width="14" style="1" bestFit="1" customWidth="1"/>
    <col min="9223" max="9223" width="14.6640625" style="1" customWidth="1"/>
    <col min="9224" max="9225" width="11" style="1" bestFit="1" customWidth="1"/>
    <col min="9226" max="9227" width="10.83203125" style="1"/>
    <col min="9228" max="9228" width="11" style="1" customWidth="1"/>
    <col min="9229" max="9472" width="10.83203125" style="1"/>
    <col min="9473" max="9473" width="66.5" style="1" customWidth="1"/>
    <col min="9474" max="9474" width="33" style="1" customWidth="1"/>
    <col min="9475" max="9475" width="12.83203125" style="1" customWidth="1"/>
    <col min="9476" max="9476" width="11" style="1" bestFit="1" customWidth="1"/>
    <col min="9477" max="9477" width="31.1640625" style="1" customWidth="1"/>
    <col min="9478" max="9478" width="14" style="1" bestFit="1" customWidth="1"/>
    <col min="9479" max="9479" width="14.6640625" style="1" customWidth="1"/>
    <col min="9480" max="9481" width="11" style="1" bestFit="1" customWidth="1"/>
    <col min="9482" max="9483" width="10.83203125" style="1"/>
    <col min="9484" max="9484" width="11" style="1" customWidth="1"/>
    <col min="9485" max="9728" width="10.83203125" style="1"/>
    <col min="9729" max="9729" width="66.5" style="1" customWidth="1"/>
    <col min="9730" max="9730" width="33" style="1" customWidth="1"/>
    <col min="9731" max="9731" width="12.83203125" style="1" customWidth="1"/>
    <col min="9732" max="9732" width="11" style="1" bestFit="1" customWidth="1"/>
    <col min="9733" max="9733" width="31.1640625" style="1" customWidth="1"/>
    <col min="9734" max="9734" width="14" style="1" bestFit="1" customWidth="1"/>
    <col min="9735" max="9735" width="14.6640625" style="1" customWidth="1"/>
    <col min="9736" max="9737" width="11" style="1" bestFit="1" customWidth="1"/>
    <col min="9738" max="9739" width="10.83203125" style="1"/>
    <col min="9740" max="9740" width="11" style="1" customWidth="1"/>
    <col min="9741" max="9984" width="10.83203125" style="1"/>
    <col min="9985" max="9985" width="66.5" style="1" customWidth="1"/>
    <col min="9986" max="9986" width="33" style="1" customWidth="1"/>
    <col min="9987" max="9987" width="12.83203125" style="1" customWidth="1"/>
    <col min="9988" max="9988" width="11" style="1" bestFit="1" customWidth="1"/>
    <col min="9989" max="9989" width="31.1640625" style="1" customWidth="1"/>
    <col min="9990" max="9990" width="14" style="1" bestFit="1" customWidth="1"/>
    <col min="9991" max="9991" width="14.6640625" style="1" customWidth="1"/>
    <col min="9992" max="9993" width="11" style="1" bestFit="1" customWidth="1"/>
    <col min="9994" max="9995" width="10.83203125" style="1"/>
    <col min="9996" max="9996" width="11" style="1" customWidth="1"/>
    <col min="9997" max="10240" width="10.83203125" style="1"/>
    <col min="10241" max="10241" width="66.5" style="1" customWidth="1"/>
    <col min="10242" max="10242" width="33" style="1" customWidth="1"/>
    <col min="10243" max="10243" width="12.83203125" style="1" customWidth="1"/>
    <col min="10244" max="10244" width="11" style="1" bestFit="1" customWidth="1"/>
    <col min="10245" max="10245" width="31.1640625" style="1" customWidth="1"/>
    <col min="10246" max="10246" width="14" style="1" bestFit="1" customWidth="1"/>
    <col min="10247" max="10247" width="14.6640625" style="1" customWidth="1"/>
    <col min="10248" max="10249" width="11" style="1" bestFit="1" customWidth="1"/>
    <col min="10250" max="10251" width="10.83203125" style="1"/>
    <col min="10252" max="10252" width="11" style="1" customWidth="1"/>
    <col min="10253" max="10496" width="10.83203125" style="1"/>
    <col min="10497" max="10497" width="66.5" style="1" customWidth="1"/>
    <col min="10498" max="10498" width="33" style="1" customWidth="1"/>
    <col min="10499" max="10499" width="12.83203125" style="1" customWidth="1"/>
    <col min="10500" max="10500" width="11" style="1" bestFit="1" customWidth="1"/>
    <col min="10501" max="10501" width="31.1640625" style="1" customWidth="1"/>
    <col min="10502" max="10502" width="14" style="1" bestFit="1" customWidth="1"/>
    <col min="10503" max="10503" width="14.6640625" style="1" customWidth="1"/>
    <col min="10504" max="10505" width="11" style="1" bestFit="1" customWidth="1"/>
    <col min="10506" max="10507" width="10.83203125" style="1"/>
    <col min="10508" max="10508" width="11" style="1" customWidth="1"/>
    <col min="10509" max="10752" width="10.83203125" style="1"/>
    <col min="10753" max="10753" width="66.5" style="1" customWidth="1"/>
    <col min="10754" max="10754" width="33" style="1" customWidth="1"/>
    <col min="10755" max="10755" width="12.83203125" style="1" customWidth="1"/>
    <col min="10756" max="10756" width="11" style="1" bestFit="1" customWidth="1"/>
    <col min="10757" max="10757" width="31.1640625" style="1" customWidth="1"/>
    <col min="10758" max="10758" width="14" style="1" bestFit="1" customWidth="1"/>
    <col min="10759" max="10759" width="14.6640625" style="1" customWidth="1"/>
    <col min="10760" max="10761" width="11" style="1" bestFit="1" customWidth="1"/>
    <col min="10762" max="10763" width="10.83203125" style="1"/>
    <col min="10764" max="10764" width="11" style="1" customWidth="1"/>
    <col min="10765" max="11008" width="10.83203125" style="1"/>
    <col min="11009" max="11009" width="66.5" style="1" customWidth="1"/>
    <col min="11010" max="11010" width="33" style="1" customWidth="1"/>
    <col min="11011" max="11011" width="12.83203125" style="1" customWidth="1"/>
    <col min="11012" max="11012" width="11" style="1" bestFit="1" customWidth="1"/>
    <col min="11013" max="11013" width="31.1640625" style="1" customWidth="1"/>
    <col min="11014" max="11014" width="14" style="1" bestFit="1" customWidth="1"/>
    <col min="11015" max="11015" width="14.6640625" style="1" customWidth="1"/>
    <col min="11016" max="11017" width="11" style="1" bestFit="1" customWidth="1"/>
    <col min="11018" max="11019" width="10.83203125" style="1"/>
    <col min="11020" max="11020" width="11" style="1" customWidth="1"/>
    <col min="11021" max="11264" width="10.83203125" style="1"/>
    <col min="11265" max="11265" width="66.5" style="1" customWidth="1"/>
    <col min="11266" max="11266" width="33" style="1" customWidth="1"/>
    <col min="11267" max="11267" width="12.83203125" style="1" customWidth="1"/>
    <col min="11268" max="11268" width="11" style="1" bestFit="1" customWidth="1"/>
    <col min="11269" max="11269" width="31.1640625" style="1" customWidth="1"/>
    <col min="11270" max="11270" width="14" style="1" bestFit="1" customWidth="1"/>
    <col min="11271" max="11271" width="14.6640625" style="1" customWidth="1"/>
    <col min="11272" max="11273" width="11" style="1" bestFit="1" customWidth="1"/>
    <col min="11274" max="11275" width="10.83203125" style="1"/>
    <col min="11276" max="11276" width="11" style="1" customWidth="1"/>
    <col min="11277" max="11520" width="10.83203125" style="1"/>
    <col min="11521" max="11521" width="66.5" style="1" customWidth="1"/>
    <col min="11522" max="11522" width="33" style="1" customWidth="1"/>
    <col min="11523" max="11523" width="12.83203125" style="1" customWidth="1"/>
    <col min="11524" max="11524" width="11" style="1" bestFit="1" customWidth="1"/>
    <col min="11525" max="11525" width="31.1640625" style="1" customWidth="1"/>
    <col min="11526" max="11526" width="14" style="1" bestFit="1" customWidth="1"/>
    <col min="11527" max="11527" width="14.6640625" style="1" customWidth="1"/>
    <col min="11528" max="11529" width="11" style="1" bestFit="1" customWidth="1"/>
    <col min="11530" max="11531" width="10.83203125" style="1"/>
    <col min="11532" max="11532" width="11" style="1" customWidth="1"/>
    <col min="11533" max="11776" width="10.83203125" style="1"/>
    <col min="11777" max="11777" width="66.5" style="1" customWidth="1"/>
    <col min="11778" max="11778" width="33" style="1" customWidth="1"/>
    <col min="11779" max="11779" width="12.83203125" style="1" customWidth="1"/>
    <col min="11780" max="11780" width="11" style="1" bestFit="1" customWidth="1"/>
    <col min="11781" max="11781" width="31.1640625" style="1" customWidth="1"/>
    <col min="11782" max="11782" width="14" style="1" bestFit="1" customWidth="1"/>
    <col min="11783" max="11783" width="14.6640625" style="1" customWidth="1"/>
    <col min="11784" max="11785" width="11" style="1" bestFit="1" customWidth="1"/>
    <col min="11786" max="11787" width="10.83203125" style="1"/>
    <col min="11788" max="11788" width="11" style="1" customWidth="1"/>
    <col min="11789" max="12032" width="10.83203125" style="1"/>
    <col min="12033" max="12033" width="66.5" style="1" customWidth="1"/>
    <col min="12034" max="12034" width="33" style="1" customWidth="1"/>
    <col min="12035" max="12035" width="12.83203125" style="1" customWidth="1"/>
    <col min="12036" max="12036" width="11" style="1" bestFit="1" customWidth="1"/>
    <col min="12037" max="12037" width="31.1640625" style="1" customWidth="1"/>
    <col min="12038" max="12038" width="14" style="1" bestFit="1" customWidth="1"/>
    <col min="12039" max="12039" width="14.6640625" style="1" customWidth="1"/>
    <col min="12040" max="12041" width="11" style="1" bestFit="1" customWidth="1"/>
    <col min="12042" max="12043" width="10.83203125" style="1"/>
    <col min="12044" max="12044" width="11" style="1" customWidth="1"/>
    <col min="12045" max="12288" width="10.83203125" style="1"/>
    <col min="12289" max="12289" width="66.5" style="1" customWidth="1"/>
    <col min="12290" max="12290" width="33" style="1" customWidth="1"/>
    <col min="12291" max="12291" width="12.83203125" style="1" customWidth="1"/>
    <col min="12292" max="12292" width="11" style="1" bestFit="1" customWidth="1"/>
    <col min="12293" max="12293" width="31.1640625" style="1" customWidth="1"/>
    <col min="12294" max="12294" width="14" style="1" bestFit="1" customWidth="1"/>
    <col min="12295" max="12295" width="14.6640625" style="1" customWidth="1"/>
    <col min="12296" max="12297" width="11" style="1" bestFit="1" customWidth="1"/>
    <col min="12298" max="12299" width="10.83203125" style="1"/>
    <col min="12300" max="12300" width="11" style="1" customWidth="1"/>
    <col min="12301" max="12544" width="10.83203125" style="1"/>
    <col min="12545" max="12545" width="66.5" style="1" customWidth="1"/>
    <col min="12546" max="12546" width="33" style="1" customWidth="1"/>
    <col min="12547" max="12547" width="12.83203125" style="1" customWidth="1"/>
    <col min="12548" max="12548" width="11" style="1" bestFit="1" customWidth="1"/>
    <col min="12549" max="12549" width="31.1640625" style="1" customWidth="1"/>
    <col min="12550" max="12550" width="14" style="1" bestFit="1" customWidth="1"/>
    <col min="12551" max="12551" width="14.6640625" style="1" customWidth="1"/>
    <col min="12552" max="12553" width="11" style="1" bestFit="1" customWidth="1"/>
    <col min="12554" max="12555" width="10.83203125" style="1"/>
    <col min="12556" max="12556" width="11" style="1" customWidth="1"/>
    <col min="12557" max="12800" width="10.83203125" style="1"/>
    <col min="12801" max="12801" width="66.5" style="1" customWidth="1"/>
    <col min="12802" max="12802" width="33" style="1" customWidth="1"/>
    <col min="12803" max="12803" width="12.83203125" style="1" customWidth="1"/>
    <col min="12804" max="12804" width="11" style="1" bestFit="1" customWidth="1"/>
    <col min="12805" max="12805" width="31.1640625" style="1" customWidth="1"/>
    <col min="12806" max="12806" width="14" style="1" bestFit="1" customWidth="1"/>
    <col min="12807" max="12807" width="14.6640625" style="1" customWidth="1"/>
    <col min="12808" max="12809" width="11" style="1" bestFit="1" customWidth="1"/>
    <col min="12810" max="12811" width="10.83203125" style="1"/>
    <col min="12812" max="12812" width="11" style="1" customWidth="1"/>
    <col min="12813" max="13056" width="10.83203125" style="1"/>
    <col min="13057" max="13057" width="66.5" style="1" customWidth="1"/>
    <col min="13058" max="13058" width="33" style="1" customWidth="1"/>
    <col min="13059" max="13059" width="12.83203125" style="1" customWidth="1"/>
    <col min="13060" max="13060" width="11" style="1" bestFit="1" customWidth="1"/>
    <col min="13061" max="13061" width="31.1640625" style="1" customWidth="1"/>
    <col min="13062" max="13062" width="14" style="1" bestFit="1" customWidth="1"/>
    <col min="13063" max="13063" width="14.6640625" style="1" customWidth="1"/>
    <col min="13064" max="13065" width="11" style="1" bestFit="1" customWidth="1"/>
    <col min="13066" max="13067" width="10.83203125" style="1"/>
    <col min="13068" max="13068" width="11" style="1" customWidth="1"/>
    <col min="13069" max="13312" width="10.83203125" style="1"/>
    <col min="13313" max="13313" width="66.5" style="1" customWidth="1"/>
    <col min="13314" max="13314" width="33" style="1" customWidth="1"/>
    <col min="13315" max="13315" width="12.83203125" style="1" customWidth="1"/>
    <col min="13316" max="13316" width="11" style="1" bestFit="1" customWidth="1"/>
    <col min="13317" max="13317" width="31.1640625" style="1" customWidth="1"/>
    <col min="13318" max="13318" width="14" style="1" bestFit="1" customWidth="1"/>
    <col min="13319" max="13319" width="14.6640625" style="1" customWidth="1"/>
    <col min="13320" max="13321" width="11" style="1" bestFit="1" customWidth="1"/>
    <col min="13322" max="13323" width="10.83203125" style="1"/>
    <col min="13324" max="13324" width="11" style="1" customWidth="1"/>
    <col min="13325" max="13568" width="10.83203125" style="1"/>
    <col min="13569" max="13569" width="66.5" style="1" customWidth="1"/>
    <col min="13570" max="13570" width="33" style="1" customWidth="1"/>
    <col min="13571" max="13571" width="12.83203125" style="1" customWidth="1"/>
    <col min="13572" max="13572" width="11" style="1" bestFit="1" customWidth="1"/>
    <col min="13573" max="13573" width="31.1640625" style="1" customWidth="1"/>
    <col min="13574" max="13574" width="14" style="1" bestFit="1" customWidth="1"/>
    <col min="13575" max="13575" width="14.6640625" style="1" customWidth="1"/>
    <col min="13576" max="13577" width="11" style="1" bestFit="1" customWidth="1"/>
    <col min="13578" max="13579" width="10.83203125" style="1"/>
    <col min="13580" max="13580" width="11" style="1" customWidth="1"/>
    <col min="13581" max="13824" width="10.83203125" style="1"/>
    <col min="13825" max="13825" width="66.5" style="1" customWidth="1"/>
    <col min="13826" max="13826" width="33" style="1" customWidth="1"/>
    <col min="13827" max="13827" width="12.83203125" style="1" customWidth="1"/>
    <col min="13828" max="13828" width="11" style="1" bestFit="1" customWidth="1"/>
    <col min="13829" max="13829" width="31.1640625" style="1" customWidth="1"/>
    <col min="13830" max="13830" width="14" style="1" bestFit="1" customWidth="1"/>
    <col min="13831" max="13831" width="14.6640625" style="1" customWidth="1"/>
    <col min="13832" max="13833" width="11" style="1" bestFit="1" customWidth="1"/>
    <col min="13834" max="13835" width="10.83203125" style="1"/>
    <col min="13836" max="13836" width="11" style="1" customWidth="1"/>
    <col min="13837" max="14080" width="10.83203125" style="1"/>
    <col min="14081" max="14081" width="66.5" style="1" customWidth="1"/>
    <col min="14082" max="14082" width="33" style="1" customWidth="1"/>
    <col min="14083" max="14083" width="12.83203125" style="1" customWidth="1"/>
    <col min="14084" max="14084" width="11" style="1" bestFit="1" customWidth="1"/>
    <col min="14085" max="14085" width="31.1640625" style="1" customWidth="1"/>
    <col min="14086" max="14086" width="14" style="1" bestFit="1" customWidth="1"/>
    <col min="14087" max="14087" width="14.6640625" style="1" customWidth="1"/>
    <col min="14088" max="14089" width="11" style="1" bestFit="1" customWidth="1"/>
    <col min="14090" max="14091" width="10.83203125" style="1"/>
    <col min="14092" max="14092" width="11" style="1" customWidth="1"/>
    <col min="14093" max="14336" width="10.83203125" style="1"/>
    <col min="14337" max="14337" width="66.5" style="1" customWidth="1"/>
    <col min="14338" max="14338" width="33" style="1" customWidth="1"/>
    <col min="14339" max="14339" width="12.83203125" style="1" customWidth="1"/>
    <col min="14340" max="14340" width="11" style="1" bestFit="1" customWidth="1"/>
    <col min="14341" max="14341" width="31.1640625" style="1" customWidth="1"/>
    <col min="14342" max="14342" width="14" style="1" bestFit="1" customWidth="1"/>
    <col min="14343" max="14343" width="14.6640625" style="1" customWidth="1"/>
    <col min="14344" max="14345" width="11" style="1" bestFit="1" customWidth="1"/>
    <col min="14346" max="14347" width="10.83203125" style="1"/>
    <col min="14348" max="14348" width="11" style="1" customWidth="1"/>
    <col min="14349" max="14592" width="10.83203125" style="1"/>
    <col min="14593" max="14593" width="66.5" style="1" customWidth="1"/>
    <col min="14594" max="14594" width="33" style="1" customWidth="1"/>
    <col min="14595" max="14595" width="12.83203125" style="1" customWidth="1"/>
    <col min="14596" max="14596" width="11" style="1" bestFit="1" customWidth="1"/>
    <col min="14597" max="14597" width="31.1640625" style="1" customWidth="1"/>
    <col min="14598" max="14598" width="14" style="1" bestFit="1" customWidth="1"/>
    <col min="14599" max="14599" width="14.6640625" style="1" customWidth="1"/>
    <col min="14600" max="14601" width="11" style="1" bestFit="1" customWidth="1"/>
    <col min="14602" max="14603" width="10.83203125" style="1"/>
    <col min="14604" max="14604" width="11" style="1" customWidth="1"/>
    <col min="14605" max="14848" width="10.83203125" style="1"/>
    <col min="14849" max="14849" width="66.5" style="1" customWidth="1"/>
    <col min="14850" max="14850" width="33" style="1" customWidth="1"/>
    <col min="14851" max="14851" width="12.83203125" style="1" customWidth="1"/>
    <col min="14852" max="14852" width="11" style="1" bestFit="1" customWidth="1"/>
    <col min="14853" max="14853" width="31.1640625" style="1" customWidth="1"/>
    <col min="14854" max="14854" width="14" style="1" bestFit="1" customWidth="1"/>
    <col min="14855" max="14855" width="14.6640625" style="1" customWidth="1"/>
    <col min="14856" max="14857" width="11" style="1" bestFit="1" customWidth="1"/>
    <col min="14858" max="14859" width="10.83203125" style="1"/>
    <col min="14860" max="14860" width="11" style="1" customWidth="1"/>
    <col min="14861" max="15104" width="10.83203125" style="1"/>
    <col min="15105" max="15105" width="66.5" style="1" customWidth="1"/>
    <col min="15106" max="15106" width="33" style="1" customWidth="1"/>
    <col min="15107" max="15107" width="12.83203125" style="1" customWidth="1"/>
    <col min="15108" max="15108" width="11" style="1" bestFit="1" customWidth="1"/>
    <col min="15109" max="15109" width="31.1640625" style="1" customWidth="1"/>
    <col min="15110" max="15110" width="14" style="1" bestFit="1" customWidth="1"/>
    <col min="15111" max="15111" width="14.6640625" style="1" customWidth="1"/>
    <col min="15112" max="15113" width="11" style="1" bestFit="1" customWidth="1"/>
    <col min="15114" max="15115" width="10.83203125" style="1"/>
    <col min="15116" max="15116" width="11" style="1" customWidth="1"/>
    <col min="15117" max="15360" width="10.83203125" style="1"/>
    <col min="15361" max="15361" width="66.5" style="1" customWidth="1"/>
    <col min="15362" max="15362" width="33" style="1" customWidth="1"/>
    <col min="15363" max="15363" width="12.83203125" style="1" customWidth="1"/>
    <col min="15364" max="15364" width="11" style="1" bestFit="1" customWidth="1"/>
    <col min="15365" max="15365" width="31.1640625" style="1" customWidth="1"/>
    <col min="15366" max="15366" width="14" style="1" bestFit="1" customWidth="1"/>
    <col min="15367" max="15367" width="14.6640625" style="1" customWidth="1"/>
    <col min="15368" max="15369" width="11" style="1" bestFit="1" customWidth="1"/>
    <col min="15370" max="15371" width="10.83203125" style="1"/>
    <col min="15372" max="15372" width="11" style="1" customWidth="1"/>
    <col min="15373" max="15616" width="10.83203125" style="1"/>
    <col min="15617" max="15617" width="66.5" style="1" customWidth="1"/>
    <col min="15618" max="15618" width="33" style="1" customWidth="1"/>
    <col min="15619" max="15619" width="12.83203125" style="1" customWidth="1"/>
    <col min="15620" max="15620" width="11" style="1" bestFit="1" customWidth="1"/>
    <col min="15621" max="15621" width="31.1640625" style="1" customWidth="1"/>
    <col min="15622" max="15622" width="14" style="1" bestFit="1" customWidth="1"/>
    <col min="15623" max="15623" width="14.6640625" style="1" customWidth="1"/>
    <col min="15624" max="15625" width="11" style="1" bestFit="1" customWidth="1"/>
    <col min="15626" max="15627" width="10.83203125" style="1"/>
    <col min="15628" max="15628" width="11" style="1" customWidth="1"/>
    <col min="15629" max="15872" width="10.83203125" style="1"/>
    <col min="15873" max="15873" width="66.5" style="1" customWidth="1"/>
    <col min="15874" max="15874" width="33" style="1" customWidth="1"/>
    <col min="15875" max="15875" width="12.83203125" style="1" customWidth="1"/>
    <col min="15876" max="15876" width="11" style="1" bestFit="1" customWidth="1"/>
    <col min="15877" max="15877" width="31.1640625" style="1" customWidth="1"/>
    <col min="15878" max="15878" width="14" style="1" bestFit="1" customWidth="1"/>
    <col min="15879" max="15879" width="14.6640625" style="1" customWidth="1"/>
    <col min="15880" max="15881" width="11" style="1" bestFit="1" customWidth="1"/>
    <col min="15882" max="15883" width="10.83203125" style="1"/>
    <col min="15884" max="15884" width="11" style="1" customWidth="1"/>
    <col min="15885" max="16128" width="10.83203125" style="1"/>
    <col min="16129" max="16129" width="66.5" style="1" customWidth="1"/>
    <col min="16130" max="16130" width="33" style="1" customWidth="1"/>
    <col min="16131" max="16131" width="12.83203125" style="1" customWidth="1"/>
    <col min="16132" max="16132" width="11" style="1" bestFit="1" customWidth="1"/>
    <col min="16133" max="16133" width="31.1640625" style="1" customWidth="1"/>
    <col min="16134" max="16134" width="14" style="1" bestFit="1" customWidth="1"/>
    <col min="16135" max="16135" width="14.6640625" style="1" customWidth="1"/>
    <col min="16136" max="16137" width="11" style="1" bestFit="1" customWidth="1"/>
    <col min="16138" max="16139" width="10.83203125" style="1"/>
    <col min="16140" max="16140" width="11" style="1" customWidth="1"/>
    <col min="16141" max="16384" width="10.83203125" style="1"/>
  </cols>
  <sheetData>
    <row r="1" spans="1:11" ht="16" customHeight="1" x14ac:dyDescent="0.2">
      <c r="A1" s="1" t="s">
        <v>0</v>
      </c>
      <c r="B1" s="2" t="s">
        <v>1</v>
      </c>
      <c r="D1" s="3"/>
      <c r="E1" s="2"/>
      <c r="F1" s="2"/>
      <c r="G1" s="2"/>
      <c r="H1" s="2"/>
      <c r="I1" s="2"/>
      <c r="J1" s="2"/>
      <c r="K1" s="2"/>
    </row>
    <row r="2" spans="1:11" ht="16" customHeight="1" x14ac:dyDescent="0.2"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/>
    </row>
    <row r="3" spans="1:11" ht="16" customHeight="1" x14ac:dyDescent="0.2">
      <c r="B3" s="4"/>
      <c r="C3" s="5"/>
      <c r="D3" s="5"/>
      <c r="E3" s="5"/>
      <c r="F3" s="5"/>
      <c r="G3" s="5"/>
      <c r="H3" s="5"/>
      <c r="I3" s="5"/>
      <c r="J3" s="5"/>
      <c r="K3" s="5"/>
    </row>
    <row r="4" spans="1:11" ht="16" customHeight="1" x14ac:dyDescent="0.2">
      <c r="A4" s="6" t="s">
        <v>11</v>
      </c>
      <c r="B4" s="4"/>
      <c r="D4" s="3"/>
    </row>
    <row r="5" spans="1:11" ht="16" customHeight="1" x14ac:dyDescent="0.2">
      <c r="A5" s="4" t="s">
        <v>12</v>
      </c>
      <c r="B5" s="4">
        <v>25</v>
      </c>
      <c r="C5" s="5">
        <v>25</v>
      </c>
      <c r="D5" s="5">
        <f>C5/B5</f>
        <v>1</v>
      </c>
      <c r="E5" s="7">
        <f>1-D5</f>
        <v>0</v>
      </c>
      <c r="F5" s="7">
        <v>1.96</v>
      </c>
      <c r="G5" s="7">
        <f>IF(D5=0,0,(2*B5*D5+F5^2-1-F5*(SQRT(F5^2-2-1/B5+4*D5*(B5*E5+1))))/(2*(B5+F5^2)))</f>
        <v>0.8342228568014084</v>
      </c>
      <c r="H5" s="7">
        <f>IF(D5=1,1,(2*B5*D5+F5^2+1+F5*(SQRT(F5^2+2-1/B5+4*D5*(B5*E5-1))))/(2*(B5+F5^2)))</f>
        <v>1</v>
      </c>
      <c r="I5" s="7">
        <f>D5-G5</f>
        <v>0.1657771431985916</v>
      </c>
      <c r="J5" s="7">
        <f>H5-D5</f>
        <v>0</v>
      </c>
      <c r="K5" s="7"/>
    </row>
    <row r="6" spans="1:11" ht="16" customHeight="1" x14ac:dyDescent="0.2">
      <c r="A6" s="1" t="s">
        <v>13</v>
      </c>
      <c r="B6" s="1">
        <v>25</v>
      </c>
      <c r="C6" s="3">
        <v>0</v>
      </c>
      <c r="D6" s="3">
        <f>C6/B6</f>
        <v>0</v>
      </c>
      <c r="E6" s="1">
        <f>1-D6</f>
        <v>1</v>
      </c>
      <c r="F6" s="1">
        <v>1.96</v>
      </c>
      <c r="G6" s="1">
        <f>IF(D6=0,0,(2*B6*D6+F6^2-1-F6*(SQRT(F6^2-2-1/B6+4*D6*(B6*E6+1))))/(2*(B6+F6^2)))</f>
        <v>0</v>
      </c>
      <c r="H6" s="1">
        <f>IF(D6=1,1,(2*B6*D6+F6^2+1+F6*(SQRT(F6^2+2-1/B6+4*D6*(B6*E6-1))))/(2*(B6+F6^2)))</f>
        <v>0.16577714319859149</v>
      </c>
      <c r="I6" s="1">
        <f>D6-G6</f>
        <v>0</v>
      </c>
      <c r="J6" s="1">
        <f>H6-D6</f>
        <v>0.16577714319859149</v>
      </c>
    </row>
    <row r="7" spans="1:11" ht="16" customHeight="1" x14ac:dyDescent="0.2">
      <c r="A7" s="1" t="s">
        <v>14</v>
      </c>
      <c r="B7" s="1">
        <v>25</v>
      </c>
      <c r="C7" s="3">
        <v>0</v>
      </c>
      <c r="D7" s="3">
        <f>C7/B7</f>
        <v>0</v>
      </c>
      <c r="E7" s="1">
        <f>1-D7</f>
        <v>1</v>
      </c>
      <c r="F7" s="1">
        <v>1.96</v>
      </c>
      <c r="G7" s="1">
        <f>IF(D7=0,0,(2*B7*D7+F7^2-1-F7*(SQRT(F7^2-2-1/B7+4*D7*(B7*E7+1))))/(2*(B7+F7^2)))</f>
        <v>0</v>
      </c>
      <c r="H7" s="1">
        <f>IF(D7=1,1,(2*B7*D7+F7^2+1+F7*(SQRT(F7^2+2-1/B7+4*D7*(B7*E7-1))))/(2*(B7+F7^2)))</f>
        <v>0.16577714319859149</v>
      </c>
      <c r="I7" s="1">
        <f>D7-G7</f>
        <v>0</v>
      </c>
      <c r="J7" s="1">
        <f>H7-D7</f>
        <v>0.16577714319859149</v>
      </c>
    </row>
    <row r="8" spans="1:11" ht="32" customHeight="1" x14ac:dyDescent="0.2">
      <c r="A8" s="8" t="s">
        <v>15</v>
      </c>
      <c r="B8" s="4">
        <v>24</v>
      </c>
      <c r="C8" s="3">
        <v>2</v>
      </c>
      <c r="D8" s="3">
        <f>C8/B8</f>
        <v>8.3333333333333329E-2</v>
      </c>
      <c r="E8" s="1">
        <f>1-D8</f>
        <v>0.91666666666666663</v>
      </c>
      <c r="F8" s="1">
        <v>1.96</v>
      </c>
      <c r="G8" s="1">
        <f>IF(D8=0,0,(2*B8*D8+F8^2-1-F8*(SQRT(F8^2-2-1/B8+4*D8*(B8*E8+1))))/(2*(B8+F8^2)))</f>
        <v>1.4566391492816627E-2</v>
      </c>
      <c r="H8" s="1">
        <f>IF(D8=1,1,(2*B8*D8+F8^2+1+F8*(SQRT(F8^2+2-1/B8+4*D8*(B8*E8-1))))/(2*(B8+F8^2)))</f>
        <v>0.28471587330099107</v>
      </c>
      <c r="I8" s="1">
        <f>D8-G8</f>
        <v>6.8766941840516696E-2</v>
      </c>
      <c r="J8" s="1">
        <f>H8-D8</f>
        <v>0.20138253996765776</v>
      </c>
    </row>
    <row r="9" spans="1:11" ht="16" customHeight="1" x14ac:dyDescent="0.2">
      <c r="B9" s="1"/>
      <c r="D9" s="3"/>
    </row>
    <row r="10" spans="1:11" ht="16" customHeight="1" x14ac:dyDescent="0.2">
      <c r="B10" s="4"/>
      <c r="D10" s="3"/>
    </row>
    <row r="11" spans="1:11" ht="16" customHeight="1" x14ac:dyDescent="0.2">
      <c r="B11" s="1"/>
      <c r="D11" s="3"/>
    </row>
    <row r="12" spans="1:11" ht="16" customHeight="1" x14ac:dyDescent="0.2"/>
    <row r="13" spans="1:11" ht="16" customHeight="1" x14ac:dyDescent="0.2">
      <c r="B13" s="4"/>
      <c r="D13" s="3"/>
    </row>
    <row r="14" spans="1:11" ht="16" customHeight="1" x14ac:dyDescent="0.2">
      <c r="B14" s="1"/>
      <c r="D14" s="3"/>
    </row>
    <row r="15" spans="1:11" ht="16" customHeight="1" x14ac:dyDescent="0.2">
      <c r="A15" s="9" t="s">
        <v>16</v>
      </c>
      <c r="B15" s="4"/>
      <c r="D15" s="3"/>
    </row>
    <row r="16" spans="1:11" ht="16" customHeight="1" x14ac:dyDescent="0.2">
      <c r="A16" s="4" t="s">
        <v>12</v>
      </c>
      <c r="B16" s="4">
        <v>50</v>
      </c>
      <c r="C16" s="5">
        <v>41</v>
      </c>
      <c r="D16" s="5">
        <f>C16/B16</f>
        <v>0.82</v>
      </c>
      <c r="E16" s="7">
        <f>1-D16</f>
        <v>0.18000000000000005</v>
      </c>
      <c r="F16" s="7">
        <v>1.96</v>
      </c>
      <c r="G16" s="7">
        <f>IF(D16=0,0,(2*B16*D16+F16^2-1-F16*(SQRT(F16^2-2-1/B16+4*D16*(B16*E16+1))))/(2*(B16+F16^2)))</f>
        <v>0.68078340926291536</v>
      </c>
      <c r="H16" s="7">
        <f>IF(D16=1,1,(2*B16*D16+F16^2+1+F16*(SQRT(F16^2+2-1/B16+4*D16*(B16*E16-1))))/(2*(B16+F16^2)))</f>
        <v>0.90951699850812118</v>
      </c>
      <c r="I16" s="7">
        <f>D16-G16</f>
        <v>0.13921659073708459</v>
      </c>
      <c r="J16" s="7">
        <f>H16-D16</f>
        <v>8.9516998508121226E-2</v>
      </c>
      <c r="K16" s="7"/>
    </row>
    <row r="17" spans="1:11" ht="16" customHeight="1" x14ac:dyDescent="0.2">
      <c r="A17" s="1" t="s">
        <v>13</v>
      </c>
      <c r="B17" s="1">
        <v>37</v>
      </c>
      <c r="C17" s="3">
        <v>0</v>
      </c>
      <c r="D17" s="3">
        <f>C17/B17</f>
        <v>0</v>
      </c>
      <c r="E17" s="1">
        <f>1-D17</f>
        <v>1</v>
      </c>
      <c r="F17" s="1">
        <v>1.96</v>
      </c>
      <c r="G17" s="1">
        <f>IF(D17=0,0,(2*B17*D17+F17^2-1-F17*(SQRT(F17^2-2-1/B17+4*D17*(B17*E17+1))))/(2*(B17+F17^2)))</f>
        <v>0</v>
      </c>
      <c r="H17" s="1">
        <f>IF(D17=1,1,(2*B17*D17+F17^2+1+F17*(SQRT(F17^2+2-1/B17+4*D17*(B17*E17-1))))/(2*(B17+F17^2)))</f>
        <v>0.11713340601645132</v>
      </c>
      <c r="I17" s="1">
        <f>D17-G17</f>
        <v>0</v>
      </c>
      <c r="J17" s="1">
        <f>H17-D17</f>
        <v>0.11713340601645132</v>
      </c>
    </row>
    <row r="18" spans="1:11" ht="16" customHeight="1" x14ac:dyDescent="0.2">
      <c r="A18" s="1" t="s">
        <v>14</v>
      </c>
      <c r="B18" s="1">
        <v>41</v>
      </c>
      <c r="C18" s="3">
        <v>0</v>
      </c>
      <c r="D18" s="3">
        <f>C18/B18</f>
        <v>0</v>
      </c>
      <c r="E18" s="1">
        <f>1-D18</f>
        <v>1</v>
      </c>
      <c r="F18" s="1">
        <v>1.96</v>
      </c>
      <c r="G18" s="1">
        <f>IF(D18=0,0,(2*B18*D18+F18^2-1-F18*(SQRT(F18^2-2-1/B18+4*D18*(B18*E18+1))))/(2*(B18+F18^2)))</f>
        <v>0</v>
      </c>
      <c r="H18" s="1">
        <f>IF(D18=1,1,(2*B18*D18+F18^2+1+F18*(SQRT(F18^2+2-1/B18+4*D18*(B18*E18-1))))/(2*(B18+F18^2)))</f>
        <v>0.10669671611566468</v>
      </c>
      <c r="I18" s="1">
        <f>D18-G18</f>
        <v>0</v>
      </c>
      <c r="J18" s="1">
        <f>H18-D18</f>
        <v>0.10669671611566468</v>
      </c>
    </row>
    <row r="19" spans="1:11" ht="16" customHeight="1" x14ac:dyDescent="0.2">
      <c r="A19" s="1" t="s">
        <v>17</v>
      </c>
      <c r="B19" s="4">
        <v>33</v>
      </c>
      <c r="C19" s="3">
        <v>0</v>
      </c>
      <c r="D19" s="3">
        <f>C19/B19</f>
        <v>0</v>
      </c>
      <c r="E19" s="1">
        <f>1-D19</f>
        <v>1</v>
      </c>
      <c r="F19" s="1">
        <v>1.96</v>
      </c>
      <c r="G19" s="1">
        <f>IF(D19=0,0,(2*B19*D19+F19^2-1-F19*(SQRT(F19^2-2-1/B19+4*D19*(B19*E19+1))))/(2*(B19+F19^2)))</f>
        <v>0</v>
      </c>
      <c r="H19" s="1">
        <f>IF(D19=1,1,(2*B19*D19+F19^2+1+F19*(SQRT(F19^2+2-1/B19+4*D19*(B19*E19-1))))/(2*(B19+F19^2)))</f>
        <v>0.12983284973685516</v>
      </c>
      <c r="I19" s="1">
        <f>D19-G19</f>
        <v>0</v>
      </c>
      <c r="J19" s="1">
        <f>H19-D19</f>
        <v>0.12983284973685516</v>
      </c>
    </row>
    <row r="20" spans="1:11" ht="16" customHeight="1" x14ac:dyDescent="0.2">
      <c r="B20" s="1"/>
      <c r="D20" s="3"/>
    </row>
    <row r="21" spans="1:11" ht="16" customHeight="1" x14ac:dyDescent="0.2">
      <c r="B21" s="4"/>
      <c r="D21" s="3"/>
    </row>
    <row r="22" spans="1:11" ht="16" customHeight="1" x14ac:dyDescent="0.2">
      <c r="B22" s="1"/>
      <c r="D22" s="3"/>
    </row>
    <row r="23" spans="1:11" ht="16" customHeight="1" x14ac:dyDescent="0.2">
      <c r="B23" s="1"/>
      <c r="D23" s="3"/>
    </row>
    <row r="24" spans="1:11" ht="16" customHeight="1" x14ac:dyDescent="0.2">
      <c r="B24" s="1"/>
      <c r="D24" s="3"/>
    </row>
    <row r="25" spans="1:11" ht="16" customHeight="1" x14ac:dyDescent="0.2">
      <c r="B25" s="1"/>
      <c r="D25" s="3"/>
    </row>
    <row r="26" spans="1:11" ht="16" customHeight="1" x14ac:dyDescent="0.2">
      <c r="A26" s="10"/>
      <c r="B26" s="4"/>
      <c r="D26" s="3"/>
    </row>
    <row r="27" spans="1:11" ht="16" customHeight="1" x14ac:dyDescent="0.2">
      <c r="A27" s="4"/>
      <c r="B27" s="4"/>
      <c r="C27" s="5"/>
      <c r="D27" s="5"/>
      <c r="E27" s="7"/>
      <c r="F27" s="7"/>
      <c r="G27" s="7"/>
      <c r="H27" s="7"/>
      <c r="I27" s="7"/>
      <c r="J27" s="7"/>
      <c r="K27" s="7"/>
    </row>
    <row r="28" spans="1:11" ht="16" customHeight="1" x14ac:dyDescent="0.2">
      <c r="B28" s="11" t="s">
        <v>1</v>
      </c>
      <c r="C28"/>
      <c r="D28"/>
      <c r="E28"/>
      <c r="F28"/>
      <c r="G28"/>
      <c r="H28"/>
      <c r="I28"/>
      <c r="J28"/>
    </row>
    <row r="29" spans="1:11" ht="16" customHeight="1" x14ac:dyDescent="0.2">
      <c r="B29" s="11" t="s">
        <v>2</v>
      </c>
      <c r="C29" s="11" t="s">
        <v>3</v>
      </c>
      <c r="D29" s="11" t="s">
        <v>4</v>
      </c>
      <c r="E29" s="11" t="s">
        <v>5</v>
      </c>
      <c r="F29" s="11" t="s">
        <v>6</v>
      </c>
      <c r="G29" s="11" t="s">
        <v>7</v>
      </c>
      <c r="H29" s="11" t="s">
        <v>8</v>
      </c>
      <c r="I29" s="11" t="s">
        <v>9</v>
      </c>
      <c r="J29" s="11" t="s">
        <v>10</v>
      </c>
    </row>
    <row r="30" spans="1:11" ht="16" customHeight="1" x14ac:dyDescent="0.2">
      <c r="B30" s="12">
        <v>40</v>
      </c>
      <c r="C30" s="12">
        <v>40</v>
      </c>
      <c r="D30">
        <f>C30/B30</f>
        <v>1</v>
      </c>
      <c r="E30">
        <f>1-D30</f>
        <v>0</v>
      </c>
      <c r="F30">
        <v>1.96</v>
      </c>
      <c r="G30">
        <f>IF(D30=0,0,(2*B30*D30+F30^2-1-F30*(SQRT(F30^2-2-1/B30+4*D30*(B30*E30+1))))/(2*(B30+F30^2)))</f>
        <v>0.89087242290586044</v>
      </c>
      <c r="H30">
        <f>IF(D30=1,1,(2*B30*D30+F30^2+1+F30*(SQRT(F30^2+2-1/B30+4*D30*(B30*E30-1))))/(2*(B30+F30^2)))</f>
        <v>1</v>
      </c>
      <c r="I30">
        <f>D30-G30</f>
        <v>0.10912757709413956</v>
      </c>
      <c r="J30">
        <f>H30-D30</f>
        <v>0</v>
      </c>
    </row>
    <row r="31" spans="1:11" ht="16" customHeight="1" x14ac:dyDescent="0.2">
      <c r="B31" s="12">
        <v>33</v>
      </c>
      <c r="C31" s="12">
        <v>0</v>
      </c>
      <c r="D31">
        <f>C31/B31</f>
        <v>0</v>
      </c>
      <c r="E31">
        <f>1-D31</f>
        <v>1</v>
      </c>
      <c r="F31">
        <v>1.96</v>
      </c>
      <c r="G31">
        <f>IF(D31=0,0,(2*B31*D31+F31^2-1-F31*(SQRT(F31^2-2-1/B31+4*D31*(B31*E31+1))))/(2*(B31+F31^2)))</f>
        <v>0</v>
      </c>
      <c r="H31">
        <f>IF(D31=1,1,(2*B31*D31+F31^2+1+F31*(SQRT(F31^2+2-1/B31+4*D31*(B31*E31-1))))/(2*(B31+F31^2)))</f>
        <v>0.12983284973685516</v>
      </c>
      <c r="I31">
        <f>D31-G31</f>
        <v>0</v>
      </c>
      <c r="J31">
        <f>H31-D31</f>
        <v>0.12983284973685516</v>
      </c>
    </row>
    <row r="32" spans="1:11" ht="16" customHeight="1" x14ac:dyDescent="0.2">
      <c r="B32"/>
      <c r="C32"/>
      <c r="D32"/>
      <c r="E32"/>
      <c r="F32"/>
      <c r="G32"/>
      <c r="H32"/>
      <c r="I32"/>
      <c r="J32"/>
    </row>
    <row r="33" spans="1:11" ht="16" customHeight="1" x14ac:dyDescent="0.2">
      <c r="B33"/>
      <c r="C33"/>
      <c r="D33"/>
      <c r="E33"/>
      <c r="F33"/>
      <c r="G33"/>
      <c r="H33"/>
      <c r="I33"/>
      <c r="J33"/>
    </row>
    <row r="34" spans="1:11" ht="16" customHeight="1" x14ac:dyDescent="0.2">
      <c r="B34" s="11" t="s">
        <v>18</v>
      </c>
      <c r="C34" s="11" t="s">
        <v>19</v>
      </c>
      <c r="D34" s="11" t="s">
        <v>20</v>
      </c>
      <c r="E34" s="11" t="s">
        <v>21</v>
      </c>
      <c r="F34" s="11" t="s">
        <v>22</v>
      </c>
      <c r="G34" s="11" t="s">
        <v>23</v>
      </c>
      <c r="H34"/>
      <c r="I34"/>
      <c r="J34"/>
    </row>
    <row r="35" spans="1:11" ht="16" customHeight="1" x14ac:dyDescent="0.2">
      <c r="B35">
        <f>B30+B31</f>
        <v>73</v>
      </c>
      <c r="C35">
        <f>(C30+C31)</f>
        <v>40</v>
      </c>
      <c r="D35">
        <f>C35/B35</f>
        <v>0.54794520547945202</v>
      </c>
      <c r="E35">
        <f>SQRT((D35)*(1-D35)*((1/B30)+(1/B31)))</f>
        <v>0.11704114719613057</v>
      </c>
      <c r="F35">
        <f>ABS(((C30/B30)-(C31/B31))/E35)</f>
        <v>8.5440037453175304</v>
      </c>
      <c r="G35" s="13">
        <f>2*(1-_xlfn.NORM.S.DIST(F35, TRUE))</f>
        <v>0</v>
      </c>
      <c r="H35"/>
      <c r="I35"/>
      <c r="J35"/>
    </row>
    <row r="36" spans="1:11" ht="16" customHeight="1" x14ac:dyDescent="0.2">
      <c r="E36" s="3"/>
    </row>
    <row r="37" spans="1:11" ht="16" customHeight="1" x14ac:dyDescent="0.2">
      <c r="B37" s="3" t="s">
        <v>24</v>
      </c>
      <c r="E37" s="3" t="s">
        <v>25</v>
      </c>
      <c r="F37" s="3"/>
    </row>
    <row r="38" spans="1:11" ht="16" customHeight="1" x14ac:dyDescent="0.2">
      <c r="B38" s="3" t="s">
        <v>26</v>
      </c>
      <c r="C38" s="3" t="s">
        <v>27</v>
      </c>
      <c r="E38" s="3" t="s">
        <v>26</v>
      </c>
      <c r="F38" s="3" t="s">
        <v>27</v>
      </c>
    </row>
    <row r="39" spans="1:11" ht="16" customHeight="1" x14ac:dyDescent="0.2">
      <c r="A39" s="9"/>
      <c r="B39" s="4" t="s">
        <v>28</v>
      </c>
      <c r="C39" s="13">
        <v>0</v>
      </c>
      <c r="D39" s="3"/>
      <c r="E39" s="4" t="s">
        <v>28</v>
      </c>
      <c r="F39" s="13">
        <v>0</v>
      </c>
      <c r="G39" s="1" t="s">
        <v>29</v>
      </c>
    </row>
    <row r="40" spans="1:11" ht="16" customHeight="1" x14ac:dyDescent="0.2">
      <c r="A40" s="4"/>
      <c r="B40" s="4" t="s">
        <v>30</v>
      </c>
      <c r="C40" s="5">
        <v>1.1259593257761935E-10</v>
      </c>
      <c r="D40" s="5"/>
      <c r="E40" s="4" t="s">
        <v>30</v>
      </c>
      <c r="F40" s="7">
        <v>0</v>
      </c>
      <c r="G40" s="7"/>
      <c r="H40" s="7"/>
      <c r="I40" s="7"/>
      <c r="J40" s="7"/>
      <c r="K40" s="7"/>
    </row>
    <row r="41" spans="1:11" ht="16" customHeight="1" x14ac:dyDescent="0.2">
      <c r="B41" s="1"/>
      <c r="D41" s="3"/>
    </row>
    <row r="42" spans="1:11" ht="16" customHeight="1" x14ac:dyDescent="0.2">
      <c r="B42" s="1"/>
      <c r="D42" s="3"/>
    </row>
    <row r="43" spans="1:11" ht="16" customHeight="1" x14ac:dyDescent="0.2">
      <c r="B43" s="4"/>
      <c r="D43" s="3"/>
    </row>
    <row r="44" spans="1:11" ht="16" customHeight="1" x14ac:dyDescent="0.2">
      <c r="E44" s="3"/>
    </row>
    <row r="45" spans="1:11" ht="16" customHeight="1" x14ac:dyDescent="0.2">
      <c r="E45" s="3"/>
    </row>
    <row r="46" spans="1:11" ht="16" customHeight="1" x14ac:dyDescent="0.2">
      <c r="E46" s="3"/>
    </row>
    <row r="47" spans="1:11" ht="16" customHeight="1" x14ac:dyDescent="0.2">
      <c r="E47" s="3"/>
    </row>
    <row r="48" spans="1:11" ht="16" customHeight="1" x14ac:dyDescent="0.2">
      <c r="E48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3D96-8BC1-2246-BB5D-FF645BF05C28}">
  <dimension ref="A1:K48"/>
  <sheetViews>
    <sheetView tabSelected="1" workbookViewId="0">
      <selection sqref="A1:XFD1048576"/>
    </sheetView>
  </sheetViews>
  <sheetFormatPr baseColWidth="10" defaultRowHeight="18" x14ac:dyDescent="0.2"/>
  <cols>
    <col min="1" max="1" width="66.5" style="1" customWidth="1"/>
    <col min="2" max="2" width="38" style="3" customWidth="1"/>
    <col min="3" max="3" width="12.83203125" style="3" customWidth="1"/>
    <col min="4" max="4" width="11" style="1" bestFit="1" customWidth="1"/>
    <col min="5" max="5" width="34" style="1" customWidth="1"/>
    <col min="6" max="6" width="14" style="1" bestFit="1" customWidth="1"/>
    <col min="7" max="7" width="14.6640625" style="1" customWidth="1"/>
    <col min="8" max="9" width="11" style="1" bestFit="1" customWidth="1"/>
    <col min="10" max="11" width="10.83203125" style="1"/>
    <col min="12" max="12" width="11" style="1" customWidth="1"/>
    <col min="13" max="256" width="10.83203125" style="1"/>
    <col min="257" max="257" width="66.5" style="1" customWidth="1"/>
    <col min="258" max="258" width="38" style="1" customWidth="1"/>
    <col min="259" max="259" width="12.83203125" style="1" customWidth="1"/>
    <col min="260" max="260" width="11" style="1" bestFit="1" customWidth="1"/>
    <col min="261" max="261" width="34" style="1" customWidth="1"/>
    <col min="262" max="262" width="14" style="1" bestFit="1" customWidth="1"/>
    <col min="263" max="263" width="14.6640625" style="1" customWidth="1"/>
    <col min="264" max="265" width="11" style="1" bestFit="1" customWidth="1"/>
    <col min="266" max="267" width="10.83203125" style="1"/>
    <col min="268" max="268" width="11" style="1" customWidth="1"/>
    <col min="269" max="512" width="10.83203125" style="1"/>
    <col min="513" max="513" width="66.5" style="1" customWidth="1"/>
    <col min="514" max="514" width="38" style="1" customWidth="1"/>
    <col min="515" max="515" width="12.83203125" style="1" customWidth="1"/>
    <col min="516" max="516" width="11" style="1" bestFit="1" customWidth="1"/>
    <col min="517" max="517" width="34" style="1" customWidth="1"/>
    <col min="518" max="518" width="14" style="1" bestFit="1" customWidth="1"/>
    <col min="519" max="519" width="14.6640625" style="1" customWidth="1"/>
    <col min="520" max="521" width="11" style="1" bestFit="1" customWidth="1"/>
    <col min="522" max="523" width="10.83203125" style="1"/>
    <col min="524" max="524" width="11" style="1" customWidth="1"/>
    <col min="525" max="768" width="10.83203125" style="1"/>
    <col min="769" max="769" width="66.5" style="1" customWidth="1"/>
    <col min="770" max="770" width="38" style="1" customWidth="1"/>
    <col min="771" max="771" width="12.83203125" style="1" customWidth="1"/>
    <col min="772" max="772" width="11" style="1" bestFit="1" customWidth="1"/>
    <col min="773" max="773" width="34" style="1" customWidth="1"/>
    <col min="774" max="774" width="14" style="1" bestFit="1" customWidth="1"/>
    <col min="775" max="775" width="14.6640625" style="1" customWidth="1"/>
    <col min="776" max="777" width="11" style="1" bestFit="1" customWidth="1"/>
    <col min="778" max="779" width="10.83203125" style="1"/>
    <col min="780" max="780" width="11" style="1" customWidth="1"/>
    <col min="781" max="1024" width="10.83203125" style="1"/>
    <col min="1025" max="1025" width="66.5" style="1" customWidth="1"/>
    <col min="1026" max="1026" width="38" style="1" customWidth="1"/>
    <col min="1027" max="1027" width="12.83203125" style="1" customWidth="1"/>
    <col min="1028" max="1028" width="11" style="1" bestFit="1" customWidth="1"/>
    <col min="1029" max="1029" width="34" style="1" customWidth="1"/>
    <col min="1030" max="1030" width="14" style="1" bestFit="1" customWidth="1"/>
    <col min="1031" max="1031" width="14.6640625" style="1" customWidth="1"/>
    <col min="1032" max="1033" width="11" style="1" bestFit="1" customWidth="1"/>
    <col min="1034" max="1035" width="10.83203125" style="1"/>
    <col min="1036" max="1036" width="11" style="1" customWidth="1"/>
    <col min="1037" max="1280" width="10.83203125" style="1"/>
    <col min="1281" max="1281" width="66.5" style="1" customWidth="1"/>
    <col min="1282" max="1282" width="38" style="1" customWidth="1"/>
    <col min="1283" max="1283" width="12.83203125" style="1" customWidth="1"/>
    <col min="1284" max="1284" width="11" style="1" bestFit="1" customWidth="1"/>
    <col min="1285" max="1285" width="34" style="1" customWidth="1"/>
    <col min="1286" max="1286" width="14" style="1" bestFit="1" customWidth="1"/>
    <col min="1287" max="1287" width="14.6640625" style="1" customWidth="1"/>
    <col min="1288" max="1289" width="11" style="1" bestFit="1" customWidth="1"/>
    <col min="1290" max="1291" width="10.83203125" style="1"/>
    <col min="1292" max="1292" width="11" style="1" customWidth="1"/>
    <col min="1293" max="1536" width="10.83203125" style="1"/>
    <col min="1537" max="1537" width="66.5" style="1" customWidth="1"/>
    <col min="1538" max="1538" width="38" style="1" customWidth="1"/>
    <col min="1539" max="1539" width="12.83203125" style="1" customWidth="1"/>
    <col min="1540" max="1540" width="11" style="1" bestFit="1" customWidth="1"/>
    <col min="1541" max="1541" width="34" style="1" customWidth="1"/>
    <col min="1542" max="1542" width="14" style="1" bestFit="1" customWidth="1"/>
    <col min="1543" max="1543" width="14.6640625" style="1" customWidth="1"/>
    <col min="1544" max="1545" width="11" style="1" bestFit="1" customWidth="1"/>
    <col min="1546" max="1547" width="10.83203125" style="1"/>
    <col min="1548" max="1548" width="11" style="1" customWidth="1"/>
    <col min="1549" max="1792" width="10.83203125" style="1"/>
    <col min="1793" max="1793" width="66.5" style="1" customWidth="1"/>
    <col min="1794" max="1794" width="38" style="1" customWidth="1"/>
    <col min="1795" max="1795" width="12.83203125" style="1" customWidth="1"/>
    <col min="1796" max="1796" width="11" style="1" bestFit="1" customWidth="1"/>
    <col min="1797" max="1797" width="34" style="1" customWidth="1"/>
    <col min="1798" max="1798" width="14" style="1" bestFit="1" customWidth="1"/>
    <col min="1799" max="1799" width="14.6640625" style="1" customWidth="1"/>
    <col min="1800" max="1801" width="11" style="1" bestFit="1" customWidth="1"/>
    <col min="1802" max="1803" width="10.83203125" style="1"/>
    <col min="1804" max="1804" width="11" style="1" customWidth="1"/>
    <col min="1805" max="2048" width="10.83203125" style="1"/>
    <col min="2049" max="2049" width="66.5" style="1" customWidth="1"/>
    <col min="2050" max="2050" width="38" style="1" customWidth="1"/>
    <col min="2051" max="2051" width="12.83203125" style="1" customWidth="1"/>
    <col min="2052" max="2052" width="11" style="1" bestFit="1" customWidth="1"/>
    <col min="2053" max="2053" width="34" style="1" customWidth="1"/>
    <col min="2054" max="2054" width="14" style="1" bestFit="1" customWidth="1"/>
    <col min="2055" max="2055" width="14.6640625" style="1" customWidth="1"/>
    <col min="2056" max="2057" width="11" style="1" bestFit="1" customWidth="1"/>
    <col min="2058" max="2059" width="10.83203125" style="1"/>
    <col min="2060" max="2060" width="11" style="1" customWidth="1"/>
    <col min="2061" max="2304" width="10.83203125" style="1"/>
    <col min="2305" max="2305" width="66.5" style="1" customWidth="1"/>
    <col min="2306" max="2306" width="38" style="1" customWidth="1"/>
    <col min="2307" max="2307" width="12.83203125" style="1" customWidth="1"/>
    <col min="2308" max="2308" width="11" style="1" bestFit="1" customWidth="1"/>
    <col min="2309" max="2309" width="34" style="1" customWidth="1"/>
    <col min="2310" max="2310" width="14" style="1" bestFit="1" customWidth="1"/>
    <col min="2311" max="2311" width="14.6640625" style="1" customWidth="1"/>
    <col min="2312" max="2313" width="11" style="1" bestFit="1" customWidth="1"/>
    <col min="2314" max="2315" width="10.83203125" style="1"/>
    <col min="2316" max="2316" width="11" style="1" customWidth="1"/>
    <col min="2317" max="2560" width="10.83203125" style="1"/>
    <col min="2561" max="2561" width="66.5" style="1" customWidth="1"/>
    <col min="2562" max="2562" width="38" style="1" customWidth="1"/>
    <col min="2563" max="2563" width="12.83203125" style="1" customWidth="1"/>
    <col min="2564" max="2564" width="11" style="1" bestFit="1" customWidth="1"/>
    <col min="2565" max="2565" width="34" style="1" customWidth="1"/>
    <col min="2566" max="2566" width="14" style="1" bestFit="1" customWidth="1"/>
    <col min="2567" max="2567" width="14.6640625" style="1" customWidth="1"/>
    <col min="2568" max="2569" width="11" style="1" bestFit="1" customWidth="1"/>
    <col min="2570" max="2571" width="10.83203125" style="1"/>
    <col min="2572" max="2572" width="11" style="1" customWidth="1"/>
    <col min="2573" max="2816" width="10.83203125" style="1"/>
    <col min="2817" max="2817" width="66.5" style="1" customWidth="1"/>
    <col min="2818" max="2818" width="38" style="1" customWidth="1"/>
    <col min="2819" max="2819" width="12.83203125" style="1" customWidth="1"/>
    <col min="2820" max="2820" width="11" style="1" bestFit="1" customWidth="1"/>
    <col min="2821" max="2821" width="34" style="1" customWidth="1"/>
    <col min="2822" max="2822" width="14" style="1" bestFit="1" customWidth="1"/>
    <col min="2823" max="2823" width="14.6640625" style="1" customWidth="1"/>
    <col min="2824" max="2825" width="11" style="1" bestFit="1" customWidth="1"/>
    <col min="2826" max="2827" width="10.83203125" style="1"/>
    <col min="2828" max="2828" width="11" style="1" customWidth="1"/>
    <col min="2829" max="3072" width="10.83203125" style="1"/>
    <col min="3073" max="3073" width="66.5" style="1" customWidth="1"/>
    <col min="3074" max="3074" width="38" style="1" customWidth="1"/>
    <col min="3075" max="3075" width="12.83203125" style="1" customWidth="1"/>
    <col min="3076" max="3076" width="11" style="1" bestFit="1" customWidth="1"/>
    <col min="3077" max="3077" width="34" style="1" customWidth="1"/>
    <col min="3078" max="3078" width="14" style="1" bestFit="1" customWidth="1"/>
    <col min="3079" max="3079" width="14.6640625" style="1" customWidth="1"/>
    <col min="3080" max="3081" width="11" style="1" bestFit="1" customWidth="1"/>
    <col min="3082" max="3083" width="10.83203125" style="1"/>
    <col min="3084" max="3084" width="11" style="1" customWidth="1"/>
    <col min="3085" max="3328" width="10.83203125" style="1"/>
    <col min="3329" max="3329" width="66.5" style="1" customWidth="1"/>
    <col min="3330" max="3330" width="38" style="1" customWidth="1"/>
    <col min="3331" max="3331" width="12.83203125" style="1" customWidth="1"/>
    <col min="3332" max="3332" width="11" style="1" bestFit="1" customWidth="1"/>
    <col min="3333" max="3333" width="34" style="1" customWidth="1"/>
    <col min="3334" max="3334" width="14" style="1" bestFit="1" customWidth="1"/>
    <col min="3335" max="3335" width="14.6640625" style="1" customWidth="1"/>
    <col min="3336" max="3337" width="11" style="1" bestFit="1" customWidth="1"/>
    <col min="3338" max="3339" width="10.83203125" style="1"/>
    <col min="3340" max="3340" width="11" style="1" customWidth="1"/>
    <col min="3341" max="3584" width="10.83203125" style="1"/>
    <col min="3585" max="3585" width="66.5" style="1" customWidth="1"/>
    <col min="3586" max="3586" width="38" style="1" customWidth="1"/>
    <col min="3587" max="3587" width="12.83203125" style="1" customWidth="1"/>
    <col min="3588" max="3588" width="11" style="1" bestFit="1" customWidth="1"/>
    <col min="3589" max="3589" width="34" style="1" customWidth="1"/>
    <col min="3590" max="3590" width="14" style="1" bestFit="1" customWidth="1"/>
    <col min="3591" max="3591" width="14.6640625" style="1" customWidth="1"/>
    <col min="3592" max="3593" width="11" style="1" bestFit="1" customWidth="1"/>
    <col min="3594" max="3595" width="10.83203125" style="1"/>
    <col min="3596" max="3596" width="11" style="1" customWidth="1"/>
    <col min="3597" max="3840" width="10.83203125" style="1"/>
    <col min="3841" max="3841" width="66.5" style="1" customWidth="1"/>
    <col min="3842" max="3842" width="38" style="1" customWidth="1"/>
    <col min="3843" max="3843" width="12.83203125" style="1" customWidth="1"/>
    <col min="3844" max="3844" width="11" style="1" bestFit="1" customWidth="1"/>
    <col min="3845" max="3845" width="34" style="1" customWidth="1"/>
    <col min="3846" max="3846" width="14" style="1" bestFit="1" customWidth="1"/>
    <col min="3847" max="3847" width="14.6640625" style="1" customWidth="1"/>
    <col min="3848" max="3849" width="11" style="1" bestFit="1" customWidth="1"/>
    <col min="3850" max="3851" width="10.83203125" style="1"/>
    <col min="3852" max="3852" width="11" style="1" customWidth="1"/>
    <col min="3853" max="4096" width="10.83203125" style="1"/>
    <col min="4097" max="4097" width="66.5" style="1" customWidth="1"/>
    <col min="4098" max="4098" width="38" style="1" customWidth="1"/>
    <col min="4099" max="4099" width="12.83203125" style="1" customWidth="1"/>
    <col min="4100" max="4100" width="11" style="1" bestFit="1" customWidth="1"/>
    <col min="4101" max="4101" width="34" style="1" customWidth="1"/>
    <col min="4102" max="4102" width="14" style="1" bestFit="1" customWidth="1"/>
    <col min="4103" max="4103" width="14.6640625" style="1" customWidth="1"/>
    <col min="4104" max="4105" width="11" style="1" bestFit="1" customWidth="1"/>
    <col min="4106" max="4107" width="10.83203125" style="1"/>
    <col min="4108" max="4108" width="11" style="1" customWidth="1"/>
    <col min="4109" max="4352" width="10.83203125" style="1"/>
    <col min="4353" max="4353" width="66.5" style="1" customWidth="1"/>
    <col min="4354" max="4354" width="38" style="1" customWidth="1"/>
    <col min="4355" max="4355" width="12.83203125" style="1" customWidth="1"/>
    <col min="4356" max="4356" width="11" style="1" bestFit="1" customWidth="1"/>
    <col min="4357" max="4357" width="34" style="1" customWidth="1"/>
    <col min="4358" max="4358" width="14" style="1" bestFit="1" customWidth="1"/>
    <col min="4359" max="4359" width="14.6640625" style="1" customWidth="1"/>
    <col min="4360" max="4361" width="11" style="1" bestFit="1" customWidth="1"/>
    <col min="4362" max="4363" width="10.83203125" style="1"/>
    <col min="4364" max="4364" width="11" style="1" customWidth="1"/>
    <col min="4365" max="4608" width="10.83203125" style="1"/>
    <col min="4609" max="4609" width="66.5" style="1" customWidth="1"/>
    <col min="4610" max="4610" width="38" style="1" customWidth="1"/>
    <col min="4611" max="4611" width="12.83203125" style="1" customWidth="1"/>
    <col min="4612" max="4612" width="11" style="1" bestFit="1" customWidth="1"/>
    <col min="4613" max="4613" width="34" style="1" customWidth="1"/>
    <col min="4614" max="4614" width="14" style="1" bestFit="1" customWidth="1"/>
    <col min="4615" max="4615" width="14.6640625" style="1" customWidth="1"/>
    <col min="4616" max="4617" width="11" style="1" bestFit="1" customWidth="1"/>
    <col min="4618" max="4619" width="10.83203125" style="1"/>
    <col min="4620" max="4620" width="11" style="1" customWidth="1"/>
    <col min="4621" max="4864" width="10.83203125" style="1"/>
    <col min="4865" max="4865" width="66.5" style="1" customWidth="1"/>
    <col min="4866" max="4866" width="38" style="1" customWidth="1"/>
    <col min="4867" max="4867" width="12.83203125" style="1" customWidth="1"/>
    <col min="4868" max="4868" width="11" style="1" bestFit="1" customWidth="1"/>
    <col min="4869" max="4869" width="34" style="1" customWidth="1"/>
    <col min="4870" max="4870" width="14" style="1" bestFit="1" customWidth="1"/>
    <col min="4871" max="4871" width="14.6640625" style="1" customWidth="1"/>
    <col min="4872" max="4873" width="11" style="1" bestFit="1" customWidth="1"/>
    <col min="4874" max="4875" width="10.83203125" style="1"/>
    <col min="4876" max="4876" width="11" style="1" customWidth="1"/>
    <col min="4877" max="5120" width="10.83203125" style="1"/>
    <col min="5121" max="5121" width="66.5" style="1" customWidth="1"/>
    <col min="5122" max="5122" width="38" style="1" customWidth="1"/>
    <col min="5123" max="5123" width="12.83203125" style="1" customWidth="1"/>
    <col min="5124" max="5124" width="11" style="1" bestFit="1" customWidth="1"/>
    <col min="5125" max="5125" width="34" style="1" customWidth="1"/>
    <col min="5126" max="5126" width="14" style="1" bestFit="1" customWidth="1"/>
    <col min="5127" max="5127" width="14.6640625" style="1" customWidth="1"/>
    <col min="5128" max="5129" width="11" style="1" bestFit="1" customWidth="1"/>
    <col min="5130" max="5131" width="10.83203125" style="1"/>
    <col min="5132" max="5132" width="11" style="1" customWidth="1"/>
    <col min="5133" max="5376" width="10.83203125" style="1"/>
    <col min="5377" max="5377" width="66.5" style="1" customWidth="1"/>
    <col min="5378" max="5378" width="38" style="1" customWidth="1"/>
    <col min="5379" max="5379" width="12.83203125" style="1" customWidth="1"/>
    <col min="5380" max="5380" width="11" style="1" bestFit="1" customWidth="1"/>
    <col min="5381" max="5381" width="34" style="1" customWidth="1"/>
    <col min="5382" max="5382" width="14" style="1" bestFit="1" customWidth="1"/>
    <col min="5383" max="5383" width="14.6640625" style="1" customWidth="1"/>
    <col min="5384" max="5385" width="11" style="1" bestFit="1" customWidth="1"/>
    <col min="5386" max="5387" width="10.83203125" style="1"/>
    <col min="5388" max="5388" width="11" style="1" customWidth="1"/>
    <col min="5389" max="5632" width="10.83203125" style="1"/>
    <col min="5633" max="5633" width="66.5" style="1" customWidth="1"/>
    <col min="5634" max="5634" width="38" style="1" customWidth="1"/>
    <col min="5635" max="5635" width="12.83203125" style="1" customWidth="1"/>
    <col min="5636" max="5636" width="11" style="1" bestFit="1" customWidth="1"/>
    <col min="5637" max="5637" width="34" style="1" customWidth="1"/>
    <col min="5638" max="5638" width="14" style="1" bestFit="1" customWidth="1"/>
    <col min="5639" max="5639" width="14.6640625" style="1" customWidth="1"/>
    <col min="5640" max="5641" width="11" style="1" bestFit="1" customWidth="1"/>
    <col min="5642" max="5643" width="10.83203125" style="1"/>
    <col min="5644" max="5644" width="11" style="1" customWidth="1"/>
    <col min="5645" max="5888" width="10.83203125" style="1"/>
    <col min="5889" max="5889" width="66.5" style="1" customWidth="1"/>
    <col min="5890" max="5890" width="38" style="1" customWidth="1"/>
    <col min="5891" max="5891" width="12.83203125" style="1" customWidth="1"/>
    <col min="5892" max="5892" width="11" style="1" bestFit="1" customWidth="1"/>
    <col min="5893" max="5893" width="34" style="1" customWidth="1"/>
    <col min="5894" max="5894" width="14" style="1" bestFit="1" customWidth="1"/>
    <col min="5895" max="5895" width="14.6640625" style="1" customWidth="1"/>
    <col min="5896" max="5897" width="11" style="1" bestFit="1" customWidth="1"/>
    <col min="5898" max="5899" width="10.83203125" style="1"/>
    <col min="5900" max="5900" width="11" style="1" customWidth="1"/>
    <col min="5901" max="6144" width="10.83203125" style="1"/>
    <col min="6145" max="6145" width="66.5" style="1" customWidth="1"/>
    <col min="6146" max="6146" width="38" style="1" customWidth="1"/>
    <col min="6147" max="6147" width="12.83203125" style="1" customWidth="1"/>
    <col min="6148" max="6148" width="11" style="1" bestFit="1" customWidth="1"/>
    <col min="6149" max="6149" width="34" style="1" customWidth="1"/>
    <col min="6150" max="6150" width="14" style="1" bestFit="1" customWidth="1"/>
    <col min="6151" max="6151" width="14.6640625" style="1" customWidth="1"/>
    <col min="6152" max="6153" width="11" style="1" bestFit="1" customWidth="1"/>
    <col min="6154" max="6155" width="10.83203125" style="1"/>
    <col min="6156" max="6156" width="11" style="1" customWidth="1"/>
    <col min="6157" max="6400" width="10.83203125" style="1"/>
    <col min="6401" max="6401" width="66.5" style="1" customWidth="1"/>
    <col min="6402" max="6402" width="38" style="1" customWidth="1"/>
    <col min="6403" max="6403" width="12.83203125" style="1" customWidth="1"/>
    <col min="6404" max="6404" width="11" style="1" bestFit="1" customWidth="1"/>
    <col min="6405" max="6405" width="34" style="1" customWidth="1"/>
    <col min="6406" max="6406" width="14" style="1" bestFit="1" customWidth="1"/>
    <col min="6407" max="6407" width="14.6640625" style="1" customWidth="1"/>
    <col min="6408" max="6409" width="11" style="1" bestFit="1" customWidth="1"/>
    <col min="6410" max="6411" width="10.83203125" style="1"/>
    <col min="6412" max="6412" width="11" style="1" customWidth="1"/>
    <col min="6413" max="6656" width="10.83203125" style="1"/>
    <col min="6657" max="6657" width="66.5" style="1" customWidth="1"/>
    <col min="6658" max="6658" width="38" style="1" customWidth="1"/>
    <col min="6659" max="6659" width="12.83203125" style="1" customWidth="1"/>
    <col min="6660" max="6660" width="11" style="1" bestFit="1" customWidth="1"/>
    <col min="6661" max="6661" width="34" style="1" customWidth="1"/>
    <col min="6662" max="6662" width="14" style="1" bestFit="1" customWidth="1"/>
    <col min="6663" max="6663" width="14.6640625" style="1" customWidth="1"/>
    <col min="6664" max="6665" width="11" style="1" bestFit="1" customWidth="1"/>
    <col min="6666" max="6667" width="10.83203125" style="1"/>
    <col min="6668" max="6668" width="11" style="1" customWidth="1"/>
    <col min="6669" max="6912" width="10.83203125" style="1"/>
    <col min="6913" max="6913" width="66.5" style="1" customWidth="1"/>
    <col min="6914" max="6914" width="38" style="1" customWidth="1"/>
    <col min="6915" max="6915" width="12.83203125" style="1" customWidth="1"/>
    <col min="6916" max="6916" width="11" style="1" bestFit="1" customWidth="1"/>
    <col min="6917" max="6917" width="34" style="1" customWidth="1"/>
    <col min="6918" max="6918" width="14" style="1" bestFit="1" customWidth="1"/>
    <col min="6919" max="6919" width="14.6640625" style="1" customWidth="1"/>
    <col min="6920" max="6921" width="11" style="1" bestFit="1" customWidth="1"/>
    <col min="6922" max="6923" width="10.83203125" style="1"/>
    <col min="6924" max="6924" width="11" style="1" customWidth="1"/>
    <col min="6925" max="7168" width="10.83203125" style="1"/>
    <col min="7169" max="7169" width="66.5" style="1" customWidth="1"/>
    <col min="7170" max="7170" width="38" style="1" customWidth="1"/>
    <col min="7171" max="7171" width="12.83203125" style="1" customWidth="1"/>
    <col min="7172" max="7172" width="11" style="1" bestFit="1" customWidth="1"/>
    <col min="7173" max="7173" width="34" style="1" customWidth="1"/>
    <col min="7174" max="7174" width="14" style="1" bestFit="1" customWidth="1"/>
    <col min="7175" max="7175" width="14.6640625" style="1" customWidth="1"/>
    <col min="7176" max="7177" width="11" style="1" bestFit="1" customWidth="1"/>
    <col min="7178" max="7179" width="10.83203125" style="1"/>
    <col min="7180" max="7180" width="11" style="1" customWidth="1"/>
    <col min="7181" max="7424" width="10.83203125" style="1"/>
    <col min="7425" max="7425" width="66.5" style="1" customWidth="1"/>
    <col min="7426" max="7426" width="38" style="1" customWidth="1"/>
    <col min="7427" max="7427" width="12.83203125" style="1" customWidth="1"/>
    <col min="7428" max="7428" width="11" style="1" bestFit="1" customWidth="1"/>
    <col min="7429" max="7429" width="34" style="1" customWidth="1"/>
    <col min="7430" max="7430" width="14" style="1" bestFit="1" customWidth="1"/>
    <col min="7431" max="7431" width="14.6640625" style="1" customWidth="1"/>
    <col min="7432" max="7433" width="11" style="1" bestFit="1" customWidth="1"/>
    <col min="7434" max="7435" width="10.83203125" style="1"/>
    <col min="7436" max="7436" width="11" style="1" customWidth="1"/>
    <col min="7437" max="7680" width="10.83203125" style="1"/>
    <col min="7681" max="7681" width="66.5" style="1" customWidth="1"/>
    <col min="7682" max="7682" width="38" style="1" customWidth="1"/>
    <col min="7683" max="7683" width="12.83203125" style="1" customWidth="1"/>
    <col min="7684" max="7684" width="11" style="1" bestFit="1" customWidth="1"/>
    <col min="7685" max="7685" width="34" style="1" customWidth="1"/>
    <col min="7686" max="7686" width="14" style="1" bestFit="1" customWidth="1"/>
    <col min="7687" max="7687" width="14.6640625" style="1" customWidth="1"/>
    <col min="7688" max="7689" width="11" style="1" bestFit="1" customWidth="1"/>
    <col min="7690" max="7691" width="10.83203125" style="1"/>
    <col min="7692" max="7692" width="11" style="1" customWidth="1"/>
    <col min="7693" max="7936" width="10.83203125" style="1"/>
    <col min="7937" max="7937" width="66.5" style="1" customWidth="1"/>
    <col min="7938" max="7938" width="38" style="1" customWidth="1"/>
    <col min="7939" max="7939" width="12.83203125" style="1" customWidth="1"/>
    <col min="7940" max="7940" width="11" style="1" bestFit="1" customWidth="1"/>
    <col min="7941" max="7941" width="34" style="1" customWidth="1"/>
    <col min="7942" max="7942" width="14" style="1" bestFit="1" customWidth="1"/>
    <col min="7943" max="7943" width="14.6640625" style="1" customWidth="1"/>
    <col min="7944" max="7945" width="11" style="1" bestFit="1" customWidth="1"/>
    <col min="7946" max="7947" width="10.83203125" style="1"/>
    <col min="7948" max="7948" width="11" style="1" customWidth="1"/>
    <col min="7949" max="8192" width="10.83203125" style="1"/>
    <col min="8193" max="8193" width="66.5" style="1" customWidth="1"/>
    <col min="8194" max="8194" width="38" style="1" customWidth="1"/>
    <col min="8195" max="8195" width="12.83203125" style="1" customWidth="1"/>
    <col min="8196" max="8196" width="11" style="1" bestFit="1" customWidth="1"/>
    <col min="8197" max="8197" width="34" style="1" customWidth="1"/>
    <col min="8198" max="8198" width="14" style="1" bestFit="1" customWidth="1"/>
    <col min="8199" max="8199" width="14.6640625" style="1" customWidth="1"/>
    <col min="8200" max="8201" width="11" style="1" bestFit="1" customWidth="1"/>
    <col min="8202" max="8203" width="10.83203125" style="1"/>
    <col min="8204" max="8204" width="11" style="1" customWidth="1"/>
    <col min="8205" max="8448" width="10.83203125" style="1"/>
    <col min="8449" max="8449" width="66.5" style="1" customWidth="1"/>
    <col min="8450" max="8450" width="38" style="1" customWidth="1"/>
    <col min="8451" max="8451" width="12.83203125" style="1" customWidth="1"/>
    <col min="8452" max="8452" width="11" style="1" bestFit="1" customWidth="1"/>
    <col min="8453" max="8453" width="34" style="1" customWidth="1"/>
    <col min="8454" max="8454" width="14" style="1" bestFit="1" customWidth="1"/>
    <col min="8455" max="8455" width="14.6640625" style="1" customWidth="1"/>
    <col min="8456" max="8457" width="11" style="1" bestFit="1" customWidth="1"/>
    <col min="8458" max="8459" width="10.83203125" style="1"/>
    <col min="8460" max="8460" width="11" style="1" customWidth="1"/>
    <col min="8461" max="8704" width="10.83203125" style="1"/>
    <col min="8705" max="8705" width="66.5" style="1" customWidth="1"/>
    <col min="8706" max="8706" width="38" style="1" customWidth="1"/>
    <col min="8707" max="8707" width="12.83203125" style="1" customWidth="1"/>
    <col min="8708" max="8708" width="11" style="1" bestFit="1" customWidth="1"/>
    <col min="8709" max="8709" width="34" style="1" customWidth="1"/>
    <col min="8710" max="8710" width="14" style="1" bestFit="1" customWidth="1"/>
    <col min="8711" max="8711" width="14.6640625" style="1" customWidth="1"/>
    <col min="8712" max="8713" width="11" style="1" bestFit="1" customWidth="1"/>
    <col min="8714" max="8715" width="10.83203125" style="1"/>
    <col min="8716" max="8716" width="11" style="1" customWidth="1"/>
    <col min="8717" max="8960" width="10.83203125" style="1"/>
    <col min="8961" max="8961" width="66.5" style="1" customWidth="1"/>
    <col min="8962" max="8962" width="38" style="1" customWidth="1"/>
    <col min="8963" max="8963" width="12.83203125" style="1" customWidth="1"/>
    <col min="8964" max="8964" width="11" style="1" bestFit="1" customWidth="1"/>
    <col min="8965" max="8965" width="34" style="1" customWidth="1"/>
    <col min="8966" max="8966" width="14" style="1" bestFit="1" customWidth="1"/>
    <col min="8967" max="8967" width="14.6640625" style="1" customWidth="1"/>
    <col min="8968" max="8969" width="11" style="1" bestFit="1" customWidth="1"/>
    <col min="8970" max="8971" width="10.83203125" style="1"/>
    <col min="8972" max="8972" width="11" style="1" customWidth="1"/>
    <col min="8973" max="9216" width="10.83203125" style="1"/>
    <col min="9217" max="9217" width="66.5" style="1" customWidth="1"/>
    <col min="9218" max="9218" width="38" style="1" customWidth="1"/>
    <col min="9219" max="9219" width="12.83203125" style="1" customWidth="1"/>
    <col min="9220" max="9220" width="11" style="1" bestFit="1" customWidth="1"/>
    <col min="9221" max="9221" width="34" style="1" customWidth="1"/>
    <col min="9222" max="9222" width="14" style="1" bestFit="1" customWidth="1"/>
    <col min="9223" max="9223" width="14.6640625" style="1" customWidth="1"/>
    <col min="9224" max="9225" width="11" style="1" bestFit="1" customWidth="1"/>
    <col min="9226" max="9227" width="10.83203125" style="1"/>
    <col min="9228" max="9228" width="11" style="1" customWidth="1"/>
    <col min="9229" max="9472" width="10.83203125" style="1"/>
    <col min="9473" max="9473" width="66.5" style="1" customWidth="1"/>
    <col min="9474" max="9474" width="38" style="1" customWidth="1"/>
    <col min="9475" max="9475" width="12.83203125" style="1" customWidth="1"/>
    <col min="9476" max="9476" width="11" style="1" bestFit="1" customWidth="1"/>
    <col min="9477" max="9477" width="34" style="1" customWidth="1"/>
    <col min="9478" max="9478" width="14" style="1" bestFit="1" customWidth="1"/>
    <col min="9479" max="9479" width="14.6640625" style="1" customWidth="1"/>
    <col min="9480" max="9481" width="11" style="1" bestFit="1" customWidth="1"/>
    <col min="9482" max="9483" width="10.83203125" style="1"/>
    <col min="9484" max="9484" width="11" style="1" customWidth="1"/>
    <col min="9485" max="9728" width="10.83203125" style="1"/>
    <col min="9729" max="9729" width="66.5" style="1" customWidth="1"/>
    <col min="9730" max="9730" width="38" style="1" customWidth="1"/>
    <col min="9731" max="9731" width="12.83203125" style="1" customWidth="1"/>
    <col min="9732" max="9732" width="11" style="1" bestFit="1" customWidth="1"/>
    <col min="9733" max="9733" width="34" style="1" customWidth="1"/>
    <col min="9734" max="9734" width="14" style="1" bestFit="1" customWidth="1"/>
    <col min="9735" max="9735" width="14.6640625" style="1" customWidth="1"/>
    <col min="9736" max="9737" width="11" style="1" bestFit="1" customWidth="1"/>
    <col min="9738" max="9739" width="10.83203125" style="1"/>
    <col min="9740" max="9740" width="11" style="1" customWidth="1"/>
    <col min="9741" max="9984" width="10.83203125" style="1"/>
    <col min="9985" max="9985" width="66.5" style="1" customWidth="1"/>
    <col min="9986" max="9986" width="38" style="1" customWidth="1"/>
    <col min="9987" max="9987" width="12.83203125" style="1" customWidth="1"/>
    <col min="9988" max="9988" width="11" style="1" bestFit="1" customWidth="1"/>
    <col min="9989" max="9989" width="34" style="1" customWidth="1"/>
    <col min="9990" max="9990" width="14" style="1" bestFit="1" customWidth="1"/>
    <col min="9991" max="9991" width="14.6640625" style="1" customWidth="1"/>
    <col min="9992" max="9993" width="11" style="1" bestFit="1" customWidth="1"/>
    <col min="9994" max="9995" width="10.83203125" style="1"/>
    <col min="9996" max="9996" width="11" style="1" customWidth="1"/>
    <col min="9997" max="10240" width="10.83203125" style="1"/>
    <col min="10241" max="10241" width="66.5" style="1" customWidth="1"/>
    <col min="10242" max="10242" width="38" style="1" customWidth="1"/>
    <col min="10243" max="10243" width="12.83203125" style="1" customWidth="1"/>
    <col min="10244" max="10244" width="11" style="1" bestFit="1" customWidth="1"/>
    <col min="10245" max="10245" width="34" style="1" customWidth="1"/>
    <col min="10246" max="10246" width="14" style="1" bestFit="1" customWidth="1"/>
    <col min="10247" max="10247" width="14.6640625" style="1" customWidth="1"/>
    <col min="10248" max="10249" width="11" style="1" bestFit="1" customWidth="1"/>
    <col min="10250" max="10251" width="10.83203125" style="1"/>
    <col min="10252" max="10252" width="11" style="1" customWidth="1"/>
    <col min="10253" max="10496" width="10.83203125" style="1"/>
    <col min="10497" max="10497" width="66.5" style="1" customWidth="1"/>
    <col min="10498" max="10498" width="38" style="1" customWidth="1"/>
    <col min="10499" max="10499" width="12.83203125" style="1" customWidth="1"/>
    <col min="10500" max="10500" width="11" style="1" bestFit="1" customWidth="1"/>
    <col min="10501" max="10501" width="34" style="1" customWidth="1"/>
    <col min="10502" max="10502" width="14" style="1" bestFit="1" customWidth="1"/>
    <col min="10503" max="10503" width="14.6640625" style="1" customWidth="1"/>
    <col min="10504" max="10505" width="11" style="1" bestFit="1" customWidth="1"/>
    <col min="10506" max="10507" width="10.83203125" style="1"/>
    <col min="10508" max="10508" width="11" style="1" customWidth="1"/>
    <col min="10509" max="10752" width="10.83203125" style="1"/>
    <col min="10753" max="10753" width="66.5" style="1" customWidth="1"/>
    <col min="10754" max="10754" width="38" style="1" customWidth="1"/>
    <col min="10755" max="10755" width="12.83203125" style="1" customWidth="1"/>
    <col min="10756" max="10756" width="11" style="1" bestFit="1" customWidth="1"/>
    <col min="10757" max="10757" width="34" style="1" customWidth="1"/>
    <col min="10758" max="10758" width="14" style="1" bestFit="1" customWidth="1"/>
    <col min="10759" max="10759" width="14.6640625" style="1" customWidth="1"/>
    <col min="10760" max="10761" width="11" style="1" bestFit="1" customWidth="1"/>
    <col min="10762" max="10763" width="10.83203125" style="1"/>
    <col min="10764" max="10764" width="11" style="1" customWidth="1"/>
    <col min="10765" max="11008" width="10.83203125" style="1"/>
    <col min="11009" max="11009" width="66.5" style="1" customWidth="1"/>
    <col min="11010" max="11010" width="38" style="1" customWidth="1"/>
    <col min="11011" max="11011" width="12.83203125" style="1" customWidth="1"/>
    <col min="11012" max="11012" width="11" style="1" bestFit="1" customWidth="1"/>
    <col min="11013" max="11013" width="34" style="1" customWidth="1"/>
    <col min="11014" max="11014" width="14" style="1" bestFit="1" customWidth="1"/>
    <col min="11015" max="11015" width="14.6640625" style="1" customWidth="1"/>
    <col min="11016" max="11017" width="11" style="1" bestFit="1" customWidth="1"/>
    <col min="11018" max="11019" width="10.83203125" style="1"/>
    <col min="11020" max="11020" width="11" style="1" customWidth="1"/>
    <col min="11021" max="11264" width="10.83203125" style="1"/>
    <col min="11265" max="11265" width="66.5" style="1" customWidth="1"/>
    <col min="11266" max="11266" width="38" style="1" customWidth="1"/>
    <col min="11267" max="11267" width="12.83203125" style="1" customWidth="1"/>
    <col min="11268" max="11268" width="11" style="1" bestFit="1" customWidth="1"/>
    <col min="11269" max="11269" width="34" style="1" customWidth="1"/>
    <col min="11270" max="11270" width="14" style="1" bestFit="1" customWidth="1"/>
    <col min="11271" max="11271" width="14.6640625" style="1" customWidth="1"/>
    <col min="11272" max="11273" width="11" style="1" bestFit="1" customWidth="1"/>
    <col min="11274" max="11275" width="10.83203125" style="1"/>
    <col min="11276" max="11276" width="11" style="1" customWidth="1"/>
    <col min="11277" max="11520" width="10.83203125" style="1"/>
    <col min="11521" max="11521" width="66.5" style="1" customWidth="1"/>
    <col min="11522" max="11522" width="38" style="1" customWidth="1"/>
    <col min="11523" max="11523" width="12.83203125" style="1" customWidth="1"/>
    <col min="11524" max="11524" width="11" style="1" bestFit="1" customWidth="1"/>
    <col min="11525" max="11525" width="34" style="1" customWidth="1"/>
    <col min="11526" max="11526" width="14" style="1" bestFit="1" customWidth="1"/>
    <col min="11527" max="11527" width="14.6640625" style="1" customWidth="1"/>
    <col min="11528" max="11529" width="11" style="1" bestFit="1" customWidth="1"/>
    <col min="11530" max="11531" width="10.83203125" style="1"/>
    <col min="11532" max="11532" width="11" style="1" customWidth="1"/>
    <col min="11533" max="11776" width="10.83203125" style="1"/>
    <col min="11777" max="11777" width="66.5" style="1" customWidth="1"/>
    <col min="11778" max="11778" width="38" style="1" customWidth="1"/>
    <col min="11779" max="11779" width="12.83203125" style="1" customWidth="1"/>
    <col min="11780" max="11780" width="11" style="1" bestFit="1" customWidth="1"/>
    <col min="11781" max="11781" width="34" style="1" customWidth="1"/>
    <col min="11782" max="11782" width="14" style="1" bestFit="1" customWidth="1"/>
    <col min="11783" max="11783" width="14.6640625" style="1" customWidth="1"/>
    <col min="11784" max="11785" width="11" style="1" bestFit="1" customWidth="1"/>
    <col min="11786" max="11787" width="10.83203125" style="1"/>
    <col min="11788" max="11788" width="11" style="1" customWidth="1"/>
    <col min="11789" max="12032" width="10.83203125" style="1"/>
    <col min="12033" max="12033" width="66.5" style="1" customWidth="1"/>
    <col min="12034" max="12034" width="38" style="1" customWidth="1"/>
    <col min="12035" max="12035" width="12.83203125" style="1" customWidth="1"/>
    <col min="12036" max="12036" width="11" style="1" bestFit="1" customWidth="1"/>
    <col min="12037" max="12037" width="34" style="1" customWidth="1"/>
    <col min="12038" max="12038" width="14" style="1" bestFit="1" customWidth="1"/>
    <col min="12039" max="12039" width="14.6640625" style="1" customWidth="1"/>
    <col min="12040" max="12041" width="11" style="1" bestFit="1" customWidth="1"/>
    <col min="12042" max="12043" width="10.83203125" style="1"/>
    <col min="12044" max="12044" width="11" style="1" customWidth="1"/>
    <col min="12045" max="12288" width="10.83203125" style="1"/>
    <col min="12289" max="12289" width="66.5" style="1" customWidth="1"/>
    <col min="12290" max="12290" width="38" style="1" customWidth="1"/>
    <col min="12291" max="12291" width="12.83203125" style="1" customWidth="1"/>
    <col min="12292" max="12292" width="11" style="1" bestFit="1" customWidth="1"/>
    <col min="12293" max="12293" width="34" style="1" customWidth="1"/>
    <col min="12294" max="12294" width="14" style="1" bestFit="1" customWidth="1"/>
    <col min="12295" max="12295" width="14.6640625" style="1" customWidth="1"/>
    <col min="12296" max="12297" width="11" style="1" bestFit="1" customWidth="1"/>
    <col min="12298" max="12299" width="10.83203125" style="1"/>
    <col min="12300" max="12300" width="11" style="1" customWidth="1"/>
    <col min="12301" max="12544" width="10.83203125" style="1"/>
    <col min="12545" max="12545" width="66.5" style="1" customWidth="1"/>
    <col min="12546" max="12546" width="38" style="1" customWidth="1"/>
    <col min="12547" max="12547" width="12.83203125" style="1" customWidth="1"/>
    <col min="12548" max="12548" width="11" style="1" bestFit="1" customWidth="1"/>
    <col min="12549" max="12549" width="34" style="1" customWidth="1"/>
    <col min="12550" max="12550" width="14" style="1" bestFit="1" customWidth="1"/>
    <col min="12551" max="12551" width="14.6640625" style="1" customWidth="1"/>
    <col min="12552" max="12553" width="11" style="1" bestFit="1" customWidth="1"/>
    <col min="12554" max="12555" width="10.83203125" style="1"/>
    <col min="12556" max="12556" width="11" style="1" customWidth="1"/>
    <col min="12557" max="12800" width="10.83203125" style="1"/>
    <col min="12801" max="12801" width="66.5" style="1" customWidth="1"/>
    <col min="12802" max="12802" width="38" style="1" customWidth="1"/>
    <col min="12803" max="12803" width="12.83203125" style="1" customWidth="1"/>
    <col min="12804" max="12804" width="11" style="1" bestFit="1" customWidth="1"/>
    <col min="12805" max="12805" width="34" style="1" customWidth="1"/>
    <col min="12806" max="12806" width="14" style="1" bestFit="1" customWidth="1"/>
    <col min="12807" max="12807" width="14.6640625" style="1" customWidth="1"/>
    <col min="12808" max="12809" width="11" style="1" bestFit="1" customWidth="1"/>
    <col min="12810" max="12811" width="10.83203125" style="1"/>
    <col min="12812" max="12812" width="11" style="1" customWidth="1"/>
    <col min="12813" max="13056" width="10.83203125" style="1"/>
    <col min="13057" max="13057" width="66.5" style="1" customWidth="1"/>
    <col min="13058" max="13058" width="38" style="1" customWidth="1"/>
    <col min="13059" max="13059" width="12.83203125" style="1" customWidth="1"/>
    <col min="13060" max="13060" width="11" style="1" bestFit="1" customWidth="1"/>
    <col min="13061" max="13061" width="34" style="1" customWidth="1"/>
    <col min="13062" max="13062" width="14" style="1" bestFit="1" customWidth="1"/>
    <col min="13063" max="13063" width="14.6640625" style="1" customWidth="1"/>
    <col min="13064" max="13065" width="11" style="1" bestFit="1" customWidth="1"/>
    <col min="13066" max="13067" width="10.83203125" style="1"/>
    <col min="13068" max="13068" width="11" style="1" customWidth="1"/>
    <col min="13069" max="13312" width="10.83203125" style="1"/>
    <col min="13313" max="13313" width="66.5" style="1" customWidth="1"/>
    <col min="13314" max="13314" width="38" style="1" customWidth="1"/>
    <col min="13315" max="13315" width="12.83203125" style="1" customWidth="1"/>
    <col min="13316" max="13316" width="11" style="1" bestFit="1" customWidth="1"/>
    <col min="13317" max="13317" width="34" style="1" customWidth="1"/>
    <col min="13318" max="13318" width="14" style="1" bestFit="1" customWidth="1"/>
    <col min="13319" max="13319" width="14.6640625" style="1" customWidth="1"/>
    <col min="13320" max="13321" width="11" style="1" bestFit="1" customWidth="1"/>
    <col min="13322" max="13323" width="10.83203125" style="1"/>
    <col min="13324" max="13324" width="11" style="1" customWidth="1"/>
    <col min="13325" max="13568" width="10.83203125" style="1"/>
    <col min="13569" max="13569" width="66.5" style="1" customWidth="1"/>
    <col min="13570" max="13570" width="38" style="1" customWidth="1"/>
    <col min="13571" max="13571" width="12.83203125" style="1" customWidth="1"/>
    <col min="13572" max="13572" width="11" style="1" bestFit="1" customWidth="1"/>
    <col min="13573" max="13573" width="34" style="1" customWidth="1"/>
    <col min="13574" max="13574" width="14" style="1" bestFit="1" customWidth="1"/>
    <col min="13575" max="13575" width="14.6640625" style="1" customWidth="1"/>
    <col min="13576" max="13577" width="11" style="1" bestFit="1" customWidth="1"/>
    <col min="13578" max="13579" width="10.83203125" style="1"/>
    <col min="13580" max="13580" width="11" style="1" customWidth="1"/>
    <col min="13581" max="13824" width="10.83203125" style="1"/>
    <col min="13825" max="13825" width="66.5" style="1" customWidth="1"/>
    <col min="13826" max="13826" width="38" style="1" customWidth="1"/>
    <col min="13827" max="13827" width="12.83203125" style="1" customWidth="1"/>
    <col min="13828" max="13828" width="11" style="1" bestFit="1" customWidth="1"/>
    <col min="13829" max="13829" width="34" style="1" customWidth="1"/>
    <col min="13830" max="13830" width="14" style="1" bestFit="1" customWidth="1"/>
    <col min="13831" max="13831" width="14.6640625" style="1" customWidth="1"/>
    <col min="13832" max="13833" width="11" style="1" bestFit="1" customWidth="1"/>
    <col min="13834" max="13835" width="10.83203125" style="1"/>
    <col min="13836" max="13836" width="11" style="1" customWidth="1"/>
    <col min="13837" max="14080" width="10.83203125" style="1"/>
    <col min="14081" max="14081" width="66.5" style="1" customWidth="1"/>
    <col min="14082" max="14082" width="38" style="1" customWidth="1"/>
    <col min="14083" max="14083" width="12.83203125" style="1" customWidth="1"/>
    <col min="14084" max="14084" width="11" style="1" bestFit="1" customWidth="1"/>
    <col min="14085" max="14085" width="34" style="1" customWidth="1"/>
    <col min="14086" max="14086" width="14" style="1" bestFit="1" customWidth="1"/>
    <col min="14087" max="14087" width="14.6640625" style="1" customWidth="1"/>
    <col min="14088" max="14089" width="11" style="1" bestFit="1" customWidth="1"/>
    <col min="14090" max="14091" width="10.83203125" style="1"/>
    <col min="14092" max="14092" width="11" style="1" customWidth="1"/>
    <col min="14093" max="14336" width="10.83203125" style="1"/>
    <col min="14337" max="14337" width="66.5" style="1" customWidth="1"/>
    <col min="14338" max="14338" width="38" style="1" customWidth="1"/>
    <col min="14339" max="14339" width="12.83203125" style="1" customWidth="1"/>
    <col min="14340" max="14340" width="11" style="1" bestFit="1" customWidth="1"/>
    <col min="14341" max="14341" width="34" style="1" customWidth="1"/>
    <col min="14342" max="14342" width="14" style="1" bestFit="1" customWidth="1"/>
    <col min="14343" max="14343" width="14.6640625" style="1" customWidth="1"/>
    <col min="14344" max="14345" width="11" style="1" bestFit="1" customWidth="1"/>
    <col min="14346" max="14347" width="10.83203125" style="1"/>
    <col min="14348" max="14348" width="11" style="1" customWidth="1"/>
    <col min="14349" max="14592" width="10.83203125" style="1"/>
    <col min="14593" max="14593" width="66.5" style="1" customWidth="1"/>
    <col min="14594" max="14594" width="38" style="1" customWidth="1"/>
    <col min="14595" max="14595" width="12.83203125" style="1" customWidth="1"/>
    <col min="14596" max="14596" width="11" style="1" bestFit="1" customWidth="1"/>
    <col min="14597" max="14597" width="34" style="1" customWidth="1"/>
    <col min="14598" max="14598" width="14" style="1" bestFit="1" customWidth="1"/>
    <col min="14599" max="14599" width="14.6640625" style="1" customWidth="1"/>
    <col min="14600" max="14601" width="11" style="1" bestFit="1" customWidth="1"/>
    <col min="14602" max="14603" width="10.83203125" style="1"/>
    <col min="14604" max="14604" width="11" style="1" customWidth="1"/>
    <col min="14605" max="14848" width="10.83203125" style="1"/>
    <col min="14849" max="14849" width="66.5" style="1" customWidth="1"/>
    <col min="14850" max="14850" width="38" style="1" customWidth="1"/>
    <col min="14851" max="14851" width="12.83203125" style="1" customWidth="1"/>
    <col min="14852" max="14852" width="11" style="1" bestFit="1" customWidth="1"/>
    <col min="14853" max="14853" width="34" style="1" customWidth="1"/>
    <col min="14854" max="14854" width="14" style="1" bestFit="1" customWidth="1"/>
    <col min="14855" max="14855" width="14.6640625" style="1" customWidth="1"/>
    <col min="14856" max="14857" width="11" style="1" bestFit="1" customWidth="1"/>
    <col min="14858" max="14859" width="10.83203125" style="1"/>
    <col min="14860" max="14860" width="11" style="1" customWidth="1"/>
    <col min="14861" max="15104" width="10.83203125" style="1"/>
    <col min="15105" max="15105" width="66.5" style="1" customWidth="1"/>
    <col min="15106" max="15106" width="38" style="1" customWidth="1"/>
    <col min="15107" max="15107" width="12.83203125" style="1" customWidth="1"/>
    <col min="15108" max="15108" width="11" style="1" bestFit="1" customWidth="1"/>
    <col min="15109" max="15109" width="34" style="1" customWidth="1"/>
    <col min="15110" max="15110" width="14" style="1" bestFit="1" customWidth="1"/>
    <col min="15111" max="15111" width="14.6640625" style="1" customWidth="1"/>
    <col min="15112" max="15113" width="11" style="1" bestFit="1" customWidth="1"/>
    <col min="15114" max="15115" width="10.83203125" style="1"/>
    <col min="15116" max="15116" width="11" style="1" customWidth="1"/>
    <col min="15117" max="15360" width="10.83203125" style="1"/>
    <col min="15361" max="15361" width="66.5" style="1" customWidth="1"/>
    <col min="15362" max="15362" width="38" style="1" customWidth="1"/>
    <col min="15363" max="15363" width="12.83203125" style="1" customWidth="1"/>
    <col min="15364" max="15364" width="11" style="1" bestFit="1" customWidth="1"/>
    <col min="15365" max="15365" width="34" style="1" customWidth="1"/>
    <col min="15366" max="15366" width="14" style="1" bestFit="1" customWidth="1"/>
    <col min="15367" max="15367" width="14.6640625" style="1" customWidth="1"/>
    <col min="15368" max="15369" width="11" style="1" bestFit="1" customWidth="1"/>
    <col min="15370" max="15371" width="10.83203125" style="1"/>
    <col min="15372" max="15372" width="11" style="1" customWidth="1"/>
    <col min="15373" max="15616" width="10.83203125" style="1"/>
    <col min="15617" max="15617" width="66.5" style="1" customWidth="1"/>
    <col min="15618" max="15618" width="38" style="1" customWidth="1"/>
    <col min="15619" max="15619" width="12.83203125" style="1" customWidth="1"/>
    <col min="15620" max="15620" width="11" style="1" bestFit="1" customWidth="1"/>
    <col min="15621" max="15621" width="34" style="1" customWidth="1"/>
    <col min="15622" max="15622" width="14" style="1" bestFit="1" customWidth="1"/>
    <col min="15623" max="15623" width="14.6640625" style="1" customWidth="1"/>
    <col min="15624" max="15625" width="11" style="1" bestFit="1" customWidth="1"/>
    <col min="15626" max="15627" width="10.83203125" style="1"/>
    <col min="15628" max="15628" width="11" style="1" customWidth="1"/>
    <col min="15629" max="15872" width="10.83203125" style="1"/>
    <col min="15873" max="15873" width="66.5" style="1" customWidth="1"/>
    <col min="15874" max="15874" width="38" style="1" customWidth="1"/>
    <col min="15875" max="15875" width="12.83203125" style="1" customWidth="1"/>
    <col min="15876" max="15876" width="11" style="1" bestFit="1" customWidth="1"/>
    <col min="15877" max="15877" width="34" style="1" customWidth="1"/>
    <col min="15878" max="15878" width="14" style="1" bestFit="1" customWidth="1"/>
    <col min="15879" max="15879" width="14.6640625" style="1" customWidth="1"/>
    <col min="15880" max="15881" width="11" style="1" bestFit="1" customWidth="1"/>
    <col min="15882" max="15883" width="10.83203125" style="1"/>
    <col min="15884" max="15884" width="11" style="1" customWidth="1"/>
    <col min="15885" max="16128" width="10.83203125" style="1"/>
    <col min="16129" max="16129" width="66.5" style="1" customWidth="1"/>
    <col min="16130" max="16130" width="38" style="1" customWidth="1"/>
    <col min="16131" max="16131" width="12.83203125" style="1" customWidth="1"/>
    <col min="16132" max="16132" width="11" style="1" bestFit="1" customWidth="1"/>
    <col min="16133" max="16133" width="34" style="1" customWidth="1"/>
    <col min="16134" max="16134" width="14" style="1" bestFit="1" customWidth="1"/>
    <col min="16135" max="16135" width="14.6640625" style="1" customWidth="1"/>
    <col min="16136" max="16137" width="11" style="1" bestFit="1" customWidth="1"/>
    <col min="16138" max="16139" width="10.83203125" style="1"/>
    <col min="16140" max="16140" width="11" style="1" customWidth="1"/>
    <col min="16141" max="16384" width="10.83203125" style="1"/>
  </cols>
  <sheetData>
    <row r="1" spans="1:11" ht="16" customHeight="1" x14ac:dyDescent="0.2">
      <c r="A1" s="1" t="s">
        <v>0</v>
      </c>
      <c r="B1" s="2" t="s">
        <v>1</v>
      </c>
      <c r="D1" s="3"/>
      <c r="E1" s="2"/>
      <c r="F1" s="2"/>
      <c r="G1" s="2"/>
      <c r="H1" s="2"/>
      <c r="I1" s="2"/>
      <c r="J1" s="2"/>
      <c r="K1" s="2"/>
    </row>
    <row r="2" spans="1:11" ht="16" customHeight="1" x14ac:dyDescent="0.2"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/>
    </row>
    <row r="3" spans="1:11" ht="16" customHeight="1" x14ac:dyDescent="0.2">
      <c r="B3" s="4"/>
      <c r="C3" s="5"/>
      <c r="D3" s="5"/>
      <c r="E3" s="5"/>
      <c r="F3" s="5"/>
      <c r="G3" s="5"/>
      <c r="H3" s="5"/>
      <c r="I3" s="5"/>
      <c r="J3" s="5"/>
      <c r="K3" s="5"/>
    </row>
    <row r="4" spans="1:11" ht="16" customHeight="1" x14ac:dyDescent="0.2">
      <c r="A4" s="6" t="s">
        <v>11</v>
      </c>
      <c r="B4" s="4"/>
      <c r="D4" s="3"/>
    </row>
    <row r="5" spans="1:11" ht="16" customHeight="1" x14ac:dyDescent="0.2">
      <c r="A5" s="4" t="s">
        <v>12</v>
      </c>
      <c r="B5" s="4">
        <v>25</v>
      </c>
      <c r="C5" s="5">
        <v>25</v>
      </c>
      <c r="D5" s="5">
        <f>C5/B5</f>
        <v>1</v>
      </c>
      <c r="E5" s="7">
        <f>1-D5</f>
        <v>0</v>
      </c>
      <c r="F5" s="7">
        <v>1.96</v>
      </c>
      <c r="G5" s="7">
        <f>IF(D5=0,0,(2*B5*D5+F5^2-1-F5*(SQRT(F5^2-2-1/B5+4*D5*(B5*E5+1))))/(2*(B5+F5^2)))</f>
        <v>0.8342228568014084</v>
      </c>
      <c r="H5" s="7">
        <f>IF(D5=1,1,(2*B5*D5+F5^2+1+F5*(SQRT(F5^2+2-1/B5+4*D5*(B5*E5-1))))/(2*(B5+F5^2)))</f>
        <v>1</v>
      </c>
      <c r="I5" s="7">
        <f>D5-G5</f>
        <v>0.1657771431985916</v>
      </c>
      <c r="J5" s="7">
        <f>H5-D5</f>
        <v>0</v>
      </c>
      <c r="K5" s="7"/>
    </row>
    <row r="6" spans="1:11" ht="16" customHeight="1" x14ac:dyDescent="0.2">
      <c r="A6" s="1" t="s">
        <v>31</v>
      </c>
      <c r="B6" s="1">
        <v>25</v>
      </c>
      <c r="C6" s="3">
        <v>0</v>
      </c>
      <c r="D6" s="3">
        <f>C6/B6</f>
        <v>0</v>
      </c>
      <c r="E6" s="1">
        <f>1-D6</f>
        <v>1</v>
      </c>
      <c r="F6" s="1">
        <v>1.96</v>
      </c>
      <c r="G6" s="1">
        <f>IF(D6=0,0,(2*B6*D6+F6^2-1-F6*(SQRT(F6^2-2-1/B6+4*D6*(B6*E6+1))))/(2*(B6+F6^2)))</f>
        <v>0</v>
      </c>
      <c r="H6" s="1">
        <f>IF(D6=1,1,(2*B6*D6+F6^2+1+F6*(SQRT(F6^2+2-1/B6+4*D6*(B6*E6-1))))/(2*(B6+F6^2)))</f>
        <v>0.16577714319859149</v>
      </c>
      <c r="I6" s="1">
        <f>D6-G6</f>
        <v>0</v>
      </c>
      <c r="J6" s="1">
        <f>H6-D6</f>
        <v>0.16577714319859149</v>
      </c>
    </row>
    <row r="7" spans="1:11" ht="16" customHeight="1" x14ac:dyDescent="0.2">
      <c r="A7" s="1" t="s">
        <v>32</v>
      </c>
      <c r="B7" s="1">
        <v>25</v>
      </c>
      <c r="C7" s="3">
        <v>0</v>
      </c>
      <c r="D7" s="3">
        <f>C7/B7</f>
        <v>0</v>
      </c>
      <c r="E7" s="1">
        <f>1-D7</f>
        <v>1</v>
      </c>
      <c r="F7" s="1">
        <v>1.96</v>
      </c>
      <c r="G7" s="1">
        <f>IF(D7=0,0,(2*B7*D7+F7^2-1-F7*(SQRT(F7^2-2-1/B7+4*D7*(B7*E7+1))))/(2*(B7+F7^2)))</f>
        <v>0</v>
      </c>
      <c r="H7" s="1">
        <f>IF(D7=1,1,(2*B7*D7+F7^2+1+F7*(SQRT(F7^2+2-1/B7+4*D7*(B7*E7-1))))/(2*(B7+F7^2)))</f>
        <v>0.16577714319859149</v>
      </c>
      <c r="I7" s="1">
        <f>D7-G7</f>
        <v>0</v>
      </c>
      <c r="J7" s="1">
        <f>H7-D7</f>
        <v>0.16577714319859149</v>
      </c>
    </row>
    <row r="8" spans="1:11" ht="32" customHeight="1" x14ac:dyDescent="0.2">
      <c r="A8" s="8" t="s">
        <v>33</v>
      </c>
      <c r="B8" s="4">
        <v>24</v>
      </c>
      <c r="C8" s="3">
        <v>16</v>
      </c>
      <c r="D8" s="3">
        <f>C8/B8</f>
        <v>0.66666666666666663</v>
      </c>
      <c r="E8" s="1">
        <f>1-D8</f>
        <v>0.33333333333333337</v>
      </c>
      <c r="F8" s="1">
        <v>1.96</v>
      </c>
      <c r="G8" s="1">
        <f>IF(D8=0,0,(2*B8*D8+F8^2-1-F8*(SQRT(F8^2-2-1/B8+4*D8*(B8*E8+1))))/(2*(B8+F8^2)))</f>
        <v>0.44692200851823743</v>
      </c>
      <c r="H8" s="1">
        <f>IF(D8=1,1,(2*B8*D8+F8^2+1+F8*(SQRT(F8^2+2-1/B8+4*D8*(B8*E8-1))))/(2*(B8+F8^2)))</f>
        <v>0.83573663007788113</v>
      </c>
      <c r="I8" s="1">
        <f>D8-G8</f>
        <v>0.21974465814842919</v>
      </c>
      <c r="J8" s="1">
        <f>H8-D8</f>
        <v>0.1690699634112145</v>
      </c>
    </row>
    <row r="9" spans="1:11" ht="16" customHeight="1" x14ac:dyDescent="0.2">
      <c r="B9" s="1"/>
      <c r="D9" s="3"/>
    </row>
    <row r="10" spans="1:11" ht="16" customHeight="1" x14ac:dyDescent="0.2">
      <c r="B10" s="4"/>
      <c r="D10" s="3"/>
    </row>
    <row r="11" spans="1:11" ht="16" customHeight="1" x14ac:dyDescent="0.2">
      <c r="B11" s="1"/>
      <c r="D11" s="3"/>
    </row>
    <row r="12" spans="1:11" ht="16" customHeight="1" x14ac:dyDescent="0.2"/>
    <row r="13" spans="1:11" ht="16" customHeight="1" x14ac:dyDescent="0.2">
      <c r="B13" s="4"/>
      <c r="D13" s="3"/>
    </row>
    <row r="14" spans="1:11" ht="16" customHeight="1" x14ac:dyDescent="0.2">
      <c r="B14" s="1"/>
      <c r="D14" s="3"/>
    </row>
    <row r="15" spans="1:11" ht="16" customHeight="1" x14ac:dyDescent="0.2">
      <c r="A15" s="9" t="s">
        <v>16</v>
      </c>
      <c r="B15" s="4"/>
      <c r="D15" s="3"/>
    </row>
    <row r="16" spans="1:11" ht="16" customHeight="1" x14ac:dyDescent="0.2">
      <c r="A16" s="4" t="s">
        <v>12</v>
      </c>
      <c r="B16" s="4">
        <v>40</v>
      </c>
      <c r="C16" s="5">
        <v>40</v>
      </c>
      <c r="D16" s="5">
        <f>C16/B16</f>
        <v>1</v>
      </c>
      <c r="E16" s="7">
        <f>1-D16</f>
        <v>0</v>
      </c>
      <c r="F16" s="7">
        <v>1.96</v>
      </c>
      <c r="G16" s="7">
        <f>IF(D16=0,0,(2*B16*D16+F16^2-1-F16*(SQRT(F16^2-2-1/B16+4*D16*(B16*E16+1))))/(2*(B16+F16^2)))</f>
        <v>0.89087242290586044</v>
      </c>
      <c r="H16" s="7">
        <f>IF(D16=1,1,(2*B16*D16+F16^2+1+F16*(SQRT(F16^2+2-1/B16+4*D16*(B16*E16-1))))/(2*(B16+F16^2)))</f>
        <v>1</v>
      </c>
      <c r="I16" s="7">
        <f>D16-G16</f>
        <v>0.10912757709413956</v>
      </c>
      <c r="J16" s="7">
        <f>H16-D16</f>
        <v>0</v>
      </c>
      <c r="K16" s="7"/>
    </row>
    <row r="17" spans="1:11" ht="16" customHeight="1" x14ac:dyDescent="0.2">
      <c r="A17" s="1" t="s">
        <v>31</v>
      </c>
      <c r="B17" s="1">
        <v>50</v>
      </c>
      <c r="C17" s="3">
        <v>0</v>
      </c>
      <c r="D17" s="3">
        <f>C17/B17</f>
        <v>0</v>
      </c>
      <c r="E17" s="1">
        <f>1-D17</f>
        <v>1</v>
      </c>
      <c r="F17" s="1">
        <v>1.96</v>
      </c>
      <c r="G17" s="1">
        <f>IF(D17=0,0,(2*B17*D17+F17^2-1-F17*(SQRT(F17^2-2-1/B17+4*D17*(B17*E17+1))))/(2*(B17+F17^2)))</f>
        <v>0</v>
      </c>
      <c r="H17" s="1">
        <f>IF(D17=1,1,(2*B17*D17+F17^2+1+F17*(SQRT(F17^2+2-1/B17+4*D17*(B17*E17-1))))/(2*(B17+F17^2)))</f>
        <v>8.887817635729664E-2</v>
      </c>
      <c r="I17" s="1">
        <f>D17-G17</f>
        <v>0</v>
      </c>
      <c r="J17" s="1">
        <f>H17-D17</f>
        <v>8.887817635729664E-2</v>
      </c>
    </row>
    <row r="18" spans="1:11" ht="16" customHeight="1" x14ac:dyDescent="0.2">
      <c r="A18" s="1" t="s">
        <v>32</v>
      </c>
      <c r="B18" s="1">
        <v>32</v>
      </c>
      <c r="C18" s="3">
        <v>0</v>
      </c>
      <c r="D18" s="3">
        <f>C18/B18</f>
        <v>0</v>
      </c>
      <c r="E18" s="1">
        <f>1-D18</f>
        <v>1</v>
      </c>
      <c r="F18" s="1">
        <v>1.96</v>
      </c>
      <c r="G18" s="1">
        <f>IF(D18=0,0,(2*B18*D18+F18^2-1-F18*(SQRT(F18^2-2-1/B18+4*D18*(B18*E18+1))))/(2*(B18+F18^2)))</f>
        <v>0</v>
      </c>
      <c r="H18" s="1">
        <f>IF(D18=1,1,(2*B18*D18+F18^2+1+F18*(SQRT(F18^2+2-1/B18+4*D18*(B18*E18-1))))/(2*(B18+F18^2)))</f>
        <v>0.13344988573566824</v>
      </c>
      <c r="I18" s="1">
        <f>D18-G18</f>
        <v>0</v>
      </c>
      <c r="J18" s="1">
        <f>H18-D18</f>
        <v>0.13344988573566824</v>
      </c>
    </row>
    <row r="19" spans="1:11" ht="16" customHeight="1" x14ac:dyDescent="0.2">
      <c r="A19" s="1" t="s">
        <v>34</v>
      </c>
      <c r="B19" s="4">
        <v>41</v>
      </c>
      <c r="C19" s="3">
        <v>41</v>
      </c>
      <c r="D19" s="3">
        <f>C19/B19</f>
        <v>1</v>
      </c>
      <c r="E19" s="1">
        <f>1-D19</f>
        <v>0</v>
      </c>
      <c r="F19" s="1">
        <v>1.96</v>
      </c>
      <c r="G19" s="1">
        <f>IF(D19=0,0,(2*B19*D19+F19^2-1-F19*(SQRT(F19^2-2-1/B19+4*D19*(B19*E19+1))))/(2*(B19+F19^2)))</f>
        <v>0.89330328388433544</v>
      </c>
      <c r="H19" s="1">
        <f>IF(D19=1,1,(2*B19*D19+F19^2+1+F19*(SQRT(F19^2+2-1/B19+4*D19*(B19*E19-1))))/(2*(B19+F19^2)))</f>
        <v>1</v>
      </c>
      <c r="I19" s="1">
        <f>D19-G19</f>
        <v>0.10669671611566456</v>
      </c>
      <c r="J19" s="1">
        <f>H19-D19</f>
        <v>0</v>
      </c>
    </row>
    <row r="20" spans="1:11" ht="16" customHeight="1" x14ac:dyDescent="0.2">
      <c r="B20" s="1"/>
      <c r="D20" s="3"/>
    </row>
    <row r="21" spans="1:11" ht="16" customHeight="1" x14ac:dyDescent="0.2">
      <c r="B21" s="4"/>
      <c r="D21" s="3"/>
    </row>
    <row r="22" spans="1:11" ht="16" customHeight="1" x14ac:dyDescent="0.2">
      <c r="B22" s="1"/>
      <c r="D22" s="3"/>
    </row>
    <row r="23" spans="1:11" ht="16" customHeight="1" x14ac:dyDescent="0.2">
      <c r="B23" s="1"/>
      <c r="D23" s="3"/>
    </row>
    <row r="24" spans="1:11" ht="16" customHeight="1" x14ac:dyDescent="0.2">
      <c r="B24" s="1"/>
      <c r="D24" s="3"/>
    </row>
    <row r="25" spans="1:11" ht="16" customHeight="1" x14ac:dyDescent="0.2">
      <c r="B25" s="1"/>
      <c r="D25" s="3"/>
    </row>
    <row r="26" spans="1:11" ht="16" customHeight="1" x14ac:dyDescent="0.2">
      <c r="A26" s="10"/>
      <c r="B26" s="4"/>
      <c r="D26" s="3"/>
    </row>
    <row r="27" spans="1:11" ht="16" customHeight="1" x14ac:dyDescent="0.2">
      <c r="A27" s="4"/>
      <c r="B27" s="11" t="s">
        <v>1</v>
      </c>
      <c r="C27"/>
      <c r="D27"/>
      <c r="E27"/>
      <c r="F27"/>
      <c r="G27"/>
      <c r="H27"/>
      <c r="I27"/>
      <c r="J27"/>
      <c r="K27" s="7"/>
    </row>
    <row r="28" spans="1:11" ht="16" customHeight="1" x14ac:dyDescent="0.2">
      <c r="B28" s="11" t="s">
        <v>2</v>
      </c>
      <c r="C28" s="11" t="s">
        <v>3</v>
      </c>
      <c r="D28" s="11" t="s">
        <v>4</v>
      </c>
      <c r="E28" s="11" t="s">
        <v>5</v>
      </c>
      <c r="F28" s="11" t="s">
        <v>6</v>
      </c>
      <c r="G28" s="11" t="s">
        <v>7</v>
      </c>
      <c r="H28" s="11" t="s">
        <v>8</v>
      </c>
      <c r="I28" s="11" t="s">
        <v>9</v>
      </c>
      <c r="J28" s="11" t="s">
        <v>10</v>
      </c>
    </row>
    <row r="29" spans="1:11" ht="16" customHeight="1" x14ac:dyDescent="0.2">
      <c r="B29" s="12">
        <v>25</v>
      </c>
      <c r="C29" s="12">
        <v>0</v>
      </c>
      <c r="D29">
        <f>C29/B29</f>
        <v>0</v>
      </c>
      <c r="E29">
        <f>1-D29</f>
        <v>1</v>
      </c>
      <c r="F29">
        <v>1.96</v>
      </c>
      <c r="G29">
        <f>IF(D29=0,0,(2*B29*D29+F29^2-1-F29*(SQRT(F29^2-2-1/B29+4*D29*(B29*E29+1))))/(2*(B29+F29^2)))</f>
        <v>0</v>
      </c>
      <c r="H29">
        <f>IF(D29=1,1,(2*B29*D29+F29^2+1+F29*(SQRT(F29^2+2-1/B29+4*D29*(B29*E29-1))))/(2*(B29+F29^2)))</f>
        <v>0.16577714319859149</v>
      </c>
      <c r="I29">
        <f>D29-G29</f>
        <v>0</v>
      </c>
      <c r="J29">
        <f>H29-D29</f>
        <v>0.16577714319859149</v>
      </c>
    </row>
    <row r="30" spans="1:11" ht="16" customHeight="1" x14ac:dyDescent="0.2">
      <c r="B30" s="12">
        <v>24</v>
      </c>
      <c r="C30" s="12">
        <v>16</v>
      </c>
      <c r="D30">
        <f>C30/B30</f>
        <v>0.66666666666666663</v>
      </c>
      <c r="E30">
        <f>1-D30</f>
        <v>0.33333333333333337</v>
      </c>
      <c r="F30">
        <v>1.96</v>
      </c>
      <c r="G30">
        <f>IF(D30=0,0,(2*B30*D30+F30^2-1-F30*(SQRT(F30^2-2-1/B30+4*D30*(B30*E30+1))))/(2*(B30+F30^2)))</f>
        <v>0.44692200851823743</v>
      </c>
      <c r="H30">
        <f>IF(D30=1,1,(2*B30*D30+F30^2+1+F30*(SQRT(F30^2+2-1/B30+4*D30*(B30*E30-1))))/(2*(B30+F30^2)))</f>
        <v>0.83573663007788113</v>
      </c>
      <c r="I30">
        <f>D30-G30</f>
        <v>0.21974465814842919</v>
      </c>
      <c r="J30">
        <f>H30-D30</f>
        <v>0.1690699634112145</v>
      </c>
    </row>
    <row r="31" spans="1:11" ht="16" customHeight="1" x14ac:dyDescent="0.2">
      <c r="B31"/>
      <c r="C31"/>
      <c r="D31"/>
      <c r="E31"/>
      <c r="F31"/>
      <c r="G31"/>
      <c r="H31"/>
      <c r="I31"/>
      <c r="J31"/>
    </row>
    <row r="32" spans="1:11" ht="16" customHeight="1" x14ac:dyDescent="0.2">
      <c r="B32"/>
      <c r="C32"/>
      <c r="D32"/>
      <c r="E32"/>
      <c r="F32"/>
      <c r="G32"/>
      <c r="H32"/>
      <c r="I32"/>
      <c r="J32"/>
    </row>
    <row r="33" spans="1:11" ht="16" customHeight="1" x14ac:dyDescent="0.2">
      <c r="B33" s="11" t="s">
        <v>18</v>
      </c>
      <c r="C33" s="11" t="s">
        <v>19</v>
      </c>
      <c r="D33" s="11" t="s">
        <v>20</v>
      </c>
      <c r="E33" s="11" t="s">
        <v>21</v>
      </c>
      <c r="F33" s="11" t="s">
        <v>22</v>
      </c>
      <c r="G33" s="11" t="s">
        <v>23</v>
      </c>
      <c r="H33"/>
      <c r="I33"/>
      <c r="J33"/>
    </row>
    <row r="34" spans="1:11" ht="16" customHeight="1" x14ac:dyDescent="0.2">
      <c r="B34">
        <f>B29+B30</f>
        <v>49</v>
      </c>
      <c r="C34">
        <f>(C29+C30)</f>
        <v>16</v>
      </c>
      <c r="D34">
        <f>C34/B34</f>
        <v>0.32653061224489793</v>
      </c>
      <c r="E34">
        <f>SQRT((D34)*(1-D34)*((1/B29)+(1/B30)))</f>
        <v>0.13401187885209798</v>
      </c>
      <c r="F34">
        <f>ABS(((C29/B29)-(C30/B30))/E34)</f>
        <v>4.9746833816309106</v>
      </c>
      <c r="G34" s="13">
        <f>2*(1-_xlfn.NORM.S.DIST(F34, TRUE))</f>
        <v>6.5354370359926861E-7</v>
      </c>
      <c r="H34"/>
      <c r="I34"/>
      <c r="J34"/>
    </row>
    <row r="35" spans="1:11" ht="16" customHeight="1" x14ac:dyDescent="0.2">
      <c r="E35" s="3"/>
    </row>
    <row r="36" spans="1:11" ht="16" customHeight="1" x14ac:dyDescent="0.2">
      <c r="B36" s="3" t="s">
        <v>24</v>
      </c>
      <c r="E36" s="3" t="s">
        <v>25</v>
      </c>
      <c r="F36" s="3"/>
    </row>
    <row r="37" spans="1:11" ht="16" customHeight="1" x14ac:dyDescent="0.2">
      <c r="B37" s="3" t="s">
        <v>26</v>
      </c>
      <c r="C37" s="3" t="s">
        <v>27</v>
      </c>
      <c r="E37" s="3" t="s">
        <v>26</v>
      </c>
      <c r="F37" s="3" t="s">
        <v>27</v>
      </c>
    </row>
    <row r="38" spans="1:11" ht="16" customHeight="1" x14ac:dyDescent="0.2">
      <c r="B38" s="4" t="s">
        <v>28</v>
      </c>
      <c r="C38" s="13">
        <v>1.5374368445009168E-12</v>
      </c>
      <c r="D38" s="3"/>
      <c r="E38" s="4" t="s">
        <v>28</v>
      </c>
      <c r="F38" s="13">
        <v>0</v>
      </c>
      <c r="G38" s="1" t="s">
        <v>29</v>
      </c>
    </row>
    <row r="39" spans="1:11" ht="16" customHeight="1" x14ac:dyDescent="0.2">
      <c r="A39" s="9"/>
      <c r="B39" s="4" t="s">
        <v>30</v>
      </c>
      <c r="C39" s="5">
        <v>1.6003458153452943E-3</v>
      </c>
      <c r="D39" s="5"/>
      <c r="E39" s="4" t="s">
        <v>30</v>
      </c>
      <c r="F39" s="7" t="s">
        <v>35</v>
      </c>
      <c r="G39" s="7"/>
      <c r="H39" s="7"/>
      <c r="I39" s="7"/>
      <c r="J39" s="7"/>
    </row>
    <row r="40" spans="1:11" ht="16" customHeight="1" x14ac:dyDescent="0.2">
      <c r="A40" s="4"/>
      <c r="B40" s="1" t="s">
        <v>36</v>
      </c>
      <c r="C40" s="13">
        <v>0</v>
      </c>
      <c r="D40" s="3"/>
      <c r="K40" s="7"/>
    </row>
    <row r="41" spans="1:11" ht="16" customHeight="1" x14ac:dyDescent="0.2">
      <c r="B41" s="1"/>
      <c r="D41" s="3"/>
    </row>
    <row r="42" spans="1:11" ht="16" customHeight="1" x14ac:dyDescent="0.2">
      <c r="B42" s="1"/>
      <c r="D42" s="3"/>
    </row>
    <row r="43" spans="1:11" ht="16" customHeight="1" x14ac:dyDescent="0.2">
      <c r="B43" s="4"/>
      <c r="D43" s="3"/>
    </row>
    <row r="44" spans="1:11" ht="16" customHeight="1" x14ac:dyDescent="0.2">
      <c r="E44" s="3"/>
    </row>
    <row r="45" spans="1:11" ht="16" customHeight="1" x14ac:dyDescent="0.2">
      <c r="E45" s="3"/>
    </row>
    <row r="46" spans="1:11" ht="16" customHeight="1" x14ac:dyDescent="0.2">
      <c r="E46" s="3"/>
    </row>
    <row r="47" spans="1:11" ht="16" customHeight="1" x14ac:dyDescent="0.2">
      <c r="E47" s="3"/>
    </row>
    <row r="48" spans="1:11" ht="16" customHeight="1" x14ac:dyDescent="0.2">
      <c r="E4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rde-1</vt:lpstr>
      <vt:lpstr>rde-4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2023-01-26T02:59:22Z</dcterms:created>
  <dcterms:modified xsi:type="dcterms:W3CDTF">2023-01-26T03:02:01Z</dcterms:modified>
</cp:coreProperties>
</file>