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Dnt1 in chr. segregation-3【MAPK磷酸化Slp1】\eLIfe投稿文件\eLife Revision\投稿文件\"/>
    </mc:Choice>
  </mc:AlternateContent>
  <bookViews>
    <workbookView xWindow="0" yWindow="0" windowWidth="25200" windowHeight="11430" activeTab="3"/>
  </bookViews>
  <sheets>
    <sheet name="Fig. 2A" sheetId="17" r:id="rId1"/>
    <sheet name="Fig. 2B" sheetId="6" r:id="rId2"/>
    <sheet name="Fig. 2C" sheetId="7" r:id="rId3"/>
    <sheet name="Fig. 2D" sheetId="8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8" l="1"/>
  <c r="F7" i="8"/>
  <c r="G6" i="8"/>
  <c r="F6" i="8"/>
  <c r="G5" i="8"/>
  <c r="F5" i="8"/>
  <c r="I8" i="7"/>
  <c r="H8" i="7"/>
  <c r="G8" i="7"/>
  <c r="I7" i="7"/>
  <c r="H7" i="7"/>
  <c r="G7" i="7"/>
  <c r="I6" i="7"/>
  <c r="H6" i="7"/>
  <c r="G6" i="7"/>
  <c r="I5" i="7"/>
  <c r="J5" i="7" s="1"/>
  <c r="I9" i="6"/>
  <c r="H9" i="6"/>
  <c r="G9" i="6"/>
  <c r="I8" i="6"/>
  <c r="H8" i="6"/>
  <c r="G8" i="6"/>
  <c r="J8" i="6" s="1"/>
  <c r="I7" i="6"/>
  <c r="H7" i="6"/>
  <c r="G7" i="6"/>
  <c r="I6" i="6"/>
  <c r="H6" i="6"/>
  <c r="G6" i="6"/>
  <c r="H5" i="6"/>
  <c r="J5" i="6" s="1"/>
  <c r="G19" i="17"/>
  <c r="C19" i="17" s="1"/>
  <c r="E19" i="17"/>
  <c r="D19" i="17"/>
  <c r="G18" i="17"/>
  <c r="C18" i="17" s="1"/>
  <c r="E18" i="17"/>
  <c r="D18" i="17"/>
  <c r="G17" i="17"/>
  <c r="C17" i="17" s="1"/>
  <c r="E17" i="17"/>
  <c r="D17" i="17"/>
  <c r="G16" i="17"/>
  <c r="C16" i="17" s="1"/>
  <c r="E16" i="17"/>
  <c r="D16" i="17"/>
  <c r="J15" i="17"/>
  <c r="G10" i="17"/>
  <c r="C10" i="17" s="1"/>
  <c r="E10" i="17"/>
  <c r="D10" i="17"/>
  <c r="G9" i="17"/>
  <c r="C9" i="17" s="1"/>
  <c r="E9" i="17"/>
  <c r="D9" i="17"/>
  <c r="G8" i="17"/>
  <c r="E8" i="17"/>
  <c r="D8" i="17"/>
  <c r="C8" i="17"/>
  <c r="G7" i="17"/>
  <c r="C7" i="17" s="1"/>
  <c r="E7" i="17"/>
  <c r="D7" i="17"/>
  <c r="J6" i="17"/>
  <c r="J9" i="6" l="1"/>
  <c r="J7" i="6"/>
  <c r="J8" i="7"/>
  <c r="J6" i="6"/>
  <c r="J7" i="7"/>
  <c r="J6" i="7"/>
</calcChain>
</file>

<file path=xl/sharedStrings.xml><?xml version="1.0" encoding="utf-8"?>
<sst xmlns="http://schemas.openxmlformats.org/spreadsheetml/2006/main" count="105" uniqueCount="35">
  <si>
    <t>Repeat #1</t>
  </si>
  <si>
    <t>Repeat #2</t>
  </si>
  <si>
    <t>Repeat #3</t>
  </si>
  <si>
    <t>nda3-KM311 pmk1Δ</t>
  </si>
  <si>
    <t>nda3-KM311 Padh21-pek1(DD)</t>
  </si>
  <si>
    <t>nda3-KM311 Padh11-pek1(DD)</t>
  </si>
  <si>
    <t>nda3-KM311 Padh21-wis1(DD)</t>
  </si>
  <si>
    <t>nda3-KM311 Padh11-wis1(DD)</t>
  </si>
  <si>
    <t>nda3-KM311</t>
  </si>
  <si>
    <t>Raw measurement ratio (Mad2-GFP + Mad3-GFP/Lid1-TAP)</t>
  </si>
  <si>
    <t>Normalized ratio (Mad2-GFP + Mad3-GFP/Lid1-TAP)</t>
  </si>
  <si>
    <t>Mean</t>
  </si>
  <si>
    <t>SD</t>
  </si>
  <si>
    <r>
      <rPr>
        <b/>
        <i/>
        <sz val="11"/>
        <color theme="1"/>
        <rFont val="Arial"/>
        <family val="2"/>
      </rPr>
      <t>p</t>
    </r>
    <r>
      <rPr>
        <b/>
        <sz val="11"/>
        <color theme="1"/>
        <rFont val="Arial"/>
        <family val="2"/>
      </rPr>
      <t xml:space="preserve"> values (vs WT)</t>
    </r>
  </si>
  <si>
    <t>&lt;0.0001</t>
  </si>
  <si>
    <t>Raw measurement ratio (Slp1/Lid1-TAP)</t>
  </si>
  <si>
    <t>Normalized ratio (Slp1/Lid1-TAP)</t>
  </si>
  <si>
    <t>Raw measurement ratio (Slp1/Cdc2)</t>
  </si>
  <si>
    <t>Normalized ratio (Slp1/Cdc2)</t>
  </si>
  <si>
    <t>ns</t>
  </si>
  <si>
    <t>***</t>
  </si>
  <si>
    <t>****</t>
  </si>
  <si>
    <t>nda3-KM311 sty1-T97A</t>
  </si>
  <si>
    <t>nda3-KM311 pmk1Δ sty1-T97A</t>
  </si>
  <si>
    <r>
      <rPr>
        <b/>
        <sz val="11"/>
        <color theme="1"/>
        <rFont val="Arial"/>
        <family val="2"/>
      </rPr>
      <t>mRNA levels (</t>
    </r>
    <r>
      <rPr>
        <b/>
        <i/>
        <sz val="11"/>
        <color indexed="8"/>
        <rFont val="Arial"/>
        <family val="2"/>
      </rPr>
      <t>slp1</t>
    </r>
    <r>
      <rPr>
        <b/>
        <i/>
        <sz val="11"/>
        <color indexed="8"/>
        <rFont val="Arial"/>
        <family val="2"/>
      </rPr>
      <t>+/act1+</t>
    </r>
    <r>
      <rPr>
        <b/>
        <sz val="11"/>
        <color indexed="8"/>
        <rFont val="Arial"/>
        <family val="2"/>
      </rPr>
      <t>)</t>
    </r>
  </si>
  <si>
    <t>Genotype:</t>
  </si>
  <si>
    <t>Repeat #1:</t>
  </si>
  <si>
    <t>Repeat #2:</t>
  </si>
  <si>
    <t>Repeat #3:</t>
  </si>
  <si>
    <r>
      <rPr>
        <b/>
        <i/>
        <sz val="11"/>
        <color theme="1"/>
        <rFont val="Arial"/>
        <family val="2"/>
      </rPr>
      <t>P</t>
    </r>
    <r>
      <rPr>
        <b/>
        <sz val="11"/>
        <color theme="1"/>
        <rFont val="Arial"/>
        <family val="2"/>
      </rPr>
      <t xml:space="preserve"> value (vs wild type)</t>
    </r>
  </si>
  <si>
    <t>wild type</t>
  </si>
  <si>
    <r>
      <rPr>
        <b/>
        <i/>
        <sz val="11"/>
        <color theme="1"/>
        <rFont val="Arial"/>
        <family val="2"/>
      </rPr>
      <t>P</t>
    </r>
    <r>
      <rPr>
        <b/>
        <i/>
        <sz val="8"/>
        <color rgb="FF000000"/>
        <rFont val="Arial"/>
        <family val="2"/>
      </rPr>
      <t>adh11</t>
    </r>
    <r>
      <rPr>
        <b/>
        <i/>
        <sz val="11"/>
        <color rgb="FF000000"/>
        <rFont val="Arial"/>
        <family val="2"/>
      </rPr>
      <t>-pek1-DD</t>
    </r>
  </si>
  <si>
    <t>ns (p=0.0867)</t>
  </si>
  <si>
    <r>
      <rPr>
        <b/>
        <i/>
        <sz val="11"/>
        <color theme="1"/>
        <rFont val="Arial"/>
        <family val="2"/>
      </rPr>
      <t>P</t>
    </r>
    <r>
      <rPr>
        <b/>
        <i/>
        <sz val="8"/>
        <color indexed="8"/>
        <rFont val="Arial"/>
        <family val="2"/>
      </rPr>
      <t>adh11</t>
    </r>
    <r>
      <rPr>
        <b/>
        <i/>
        <sz val="11"/>
        <color indexed="8"/>
        <rFont val="Arial"/>
        <family val="2"/>
      </rPr>
      <t>-wis1-DD</t>
    </r>
  </si>
  <si>
    <t>ns (p=0.4792)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</si>
</sst>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等线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rgb="FF000000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等线"/>
      <family val="3"/>
      <charset val="134"/>
      <scheme val="minor"/>
    </font>
    <font>
      <b/>
      <i/>
      <sz val="11"/>
      <color indexed="8"/>
      <name val="Arial"/>
      <family val="2"/>
    </font>
    <font>
      <b/>
      <sz val="14"/>
      <color rgb="FFFF66FF"/>
      <name val="等线"/>
      <family val="3"/>
      <charset val="134"/>
      <scheme val="minor"/>
    </font>
    <font>
      <b/>
      <sz val="11"/>
      <color rgb="FF0070C0"/>
      <name val="Arial"/>
      <family val="2"/>
    </font>
    <font>
      <sz val="12"/>
      <color theme="1"/>
      <name val="Arial"/>
      <family val="2"/>
    </font>
    <font>
      <b/>
      <sz val="11"/>
      <name val="等线"/>
      <family val="3"/>
      <charset val="134"/>
      <scheme val="minor"/>
    </font>
    <font>
      <b/>
      <i/>
      <sz val="8"/>
      <color rgb="FF000000"/>
      <name val="Arial"/>
      <family val="2"/>
    </font>
    <font>
      <b/>
      <sz val="11"/>
      <color indexed="8"/>
      <name val="Arial"/>
      <family val="2"/>
    </font>
    <font>
      <b/>
      <i/>
      <sz val="8"/>
      <color indexed="8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9" xfId="0" applyFont="1" applyBorder="1">
      <alignment vertical="center"/>
    </xf>
    <xf numFmtId="0" fontId="4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7" fillId="0" borderId="9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2" xfId="0" applyFont="1" applyBorder="1" applyAlignment="1"/>
    <xf numFmtId="0" fontId="9" fillId="0" borderId="0" xfId="0" applyFont="1" applyAlignment="1"/>
    <xf numFmtId="0" fontId="3" fillId="0" borderId="13" xfId="0" applyFont="1" applyBorder="1" applyAlignment="1"/>
    <xf numFmtId="0" fontId="10" fillId="0" borderId="0" xfId="0" applyFont="1" applyAlignment="1"/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9" fillId="0" borderId="5" xfId="0" applyFont="1" applyBorder="1" applyAlignment="1"/>
    <xf numFmtId="0" fontId="1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2" fillId="0" borderId="14" xfId="0" applyFont="1" applyBorder="1">
      <alignment vertical="center"/>
    </xf>
    <xf numFmtId="0" fontId="4" fillId="0" borderId="2" xfId="0" applyFont="1" applyBorder="1">
      <alignment vertical="center"/>
    </xf>
    <xf numFmtId="0" fontId="9" fillId="0" borderId="7" xfId="0" applyFont="1" applyBorder="1" applyAlignment="1"/>
    <xf numFmtId="0" fontId="11" fillId="0" borderId="3" xfId="0" applyFont="1" applyBorder="1">
      <alignment vertical="center"/>
    </xf>
    <xf numFmtId="0" fontId="11" fillId="0" borderId="12" xfId="0" applyFont="1" applyBorder="1" applyAlignment="1"/>
    <xf numFmtId="0" fontId="12" fillId="0" borderId="5" xfId="0" applyFont="1" applyBorder="1" applyAlignment="1"/>
    <xf numFmtId="0" fontId="12" fillId="0" borderId="8" xfId="0" applyFont="1" applyBorder="1" applyAlignment="1"/>
    <xf numFmtId="0" fontId="12" fillId="0" borderId="13" xfId="0" applyFont="1" applyBorder="1" applyAlignment="1"/>
    <xf numFmtId="0" fontId="17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4" xfId="0" applyFont="1" applyBorder="1" applyAlignment="1"/>
    <xf numFmtId="0" fontId="4" fillId="0" borderId="0" xfId="0" applyFont="1" applyAlignment="1">
      <alignment horizontal="center"/>
    </xf>
    <xf numFmtId="0" fontId="3" fillId="0" borderId="6" xfId="0" applyFont="1" applyBorder="1" applyAlignment="1"/>
    <xf numFmtId="0" fontId="9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2" fillId="0" borderId="0" xfId="0" applyFont="1" applyAlignment="1"/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FF00FF"/>
      <color rgb="FFFF66FF"/>
      <color rgb="FF0066FF"/>
      <color rgb="FFCC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56"/>
  <sheetViews>
    <sheetView workbookViewId="0">
      <selection activeCell="AA28" sqref="AA28"/>
    </sheetView>
  </sheetViews>
  <sheetFormatPr defaultColWidth="9" defaultRowHeight="14.25"/>
  <cols>
    <col min="2" max="2" width="30.625" customWidth="1"/>
    <col min="3" max="3" width="20" customWidth="1"/>
    <col min="4" max="4" width="21.125" customWidth="1"/>
    <col min="5" max="5" width="20.875" customWidth="1"/>
    <col min="6" max="6" width="31.125" customWidth="1"/>
    <col min="7" max="7" width="19.625" customWidth="1"/>
    <col min="8" max="9" width="21.125" customWidth="1"/>
    <col min="10" max="10" width="19.125" customWidth="1"/>
    <col min="11" max="11" width="17.5" customWidth="1"/>
    <col min="12" max="12" width="21.125" customWidth="1"/>
    <col min="15" max="15" width="9.125" customWidth="1"/>
    <col min="16" max="16" width="9.375" customWidth="1"/>
  </cols>
  <sheetData>
    <row r="4" spans="2:12" ht="30.75" customHeight="1">
      <c r="B4" s="2"/>
      <c r="C4" s="67" t="s">
        <v>9</v>
      </c>
      <c r="D4" s="67"/>
      <c r="E4" s="68"/>
      <c r="F4" s="52"/>
      <c r="G4" s="69" t="s">
        <v>10</v>
      </c>
      <c r="H4" s="69"/>
      <c r="I4" s="70"/>
      <c r="J4" s="60" t="s">
        <v>11</v>
      </c>
      <c r="K4" s="61" t="s">
        <v>12</v>
      </c>
      <c r="L4" s="13" t="s">
        <v>13</v>
      </c>
    </row>
    <row r="5" spans="2:12" ht="30" customHeight="1">
      <c r="B5" s="6"/>
      <c r="C5" s="13" t="s">
        <v>0</v>
      </c>
      <c r="D5" s="13" t="s">
        <v>1</v>
      </c>
      <c r="E5" s="13" t="s">
        <v>2</v>
      </c>
      <c r="F5" s="6"/>
      <c r="G5" s="13" t="s">
        <v>0</v>
      </c>
      <c r="H5" s="13" t="s">
        <v>1</v>
      </c>
      <c r="I5" s="23" t="s">
        <v>2</v>
      </c>
      <c r="J5" s="33"/>
      <c r="K5" s="25"/>
    </row>
    <row r="6" spans="2:12">
      <c r="B6" s="53" t="s">
        <v>8</v>
      </c>
      <c r="C6" s="54">
        <v>1.3876972168055299</v>
      </c>
      <c r="D6" s="54">
        <v>1.06381847190215</v>
      </c>
      <c r="E6" s="54">
        <v>0.85906040268456396</v>
      </c>
      <c r="F6" s="53" t="s">
        <v>8</v>
      </c>
      <c r="G6" s="54">
        <v>1</v>
      </c>
      <c r="H6" s="54">
        <v>1</v>
      </c>
      <c r="I6" s="62">
        <v>1</v>
      </c>
      <c r="J6" s="63">
        <f>(G6+H6+I6)/3</f>
        <v>1</v>
      </c>
      <c r="K6" s="25"/>
    </row>
    <row r="7" spans="2:12">
      <c r="B7" s="53" t="s">
        <v>4</v>
      </c>
      <c r="C7" s="54">
        <f>C6*G7</f>
        <v>1.1143964211086645</v>
      </c>
      <c r="D7" s="54">
        <f>D6*H7</f>
        <v>0.81580449161793078</v>
      </c>
      <c r="E7" s="54">
        <f>E6*I7</f>
        <v>0.73308586069361414</v>
      </c>
      <c r="F7" s="53" t="s">
        <v>4</v>
      </c>
      <c r="G7" s="54">
        <f>J7*3-H7-I7</f>
        <v>0.80305444704573092</v>
      </c>
      <c r="H7" s="54">
        <v>0.76686437880631997</v>
      </c>
      <c r="I7" s="62">
        <v>0.85335775971366001</v>
      </c>
      <c r="J7" s="63">
        <v>0.80775886185523704</v>
      </c>
      <c r="K7" s="25">
        <v>3.5467119742286002E-2</v>
      </c>
      <c r="L7" s="9">
        <v>1.6000000000000001E-3</v>
      </c>
    </row>
    <row r="8" spans="2:12">
      <c r="B8" s="53" t="s">
        <v>5</v>
      </c>
      <c r="C8" s="54">
        <f>C6*G8</f>
        <v>0.45051102749787114</v>
      </c>
      <c r="D8" s="54">
        <f>D6*H8</f>
        <v>0.37554278339696279</v>
      </c>
      <c r="E8" s="54">
        <f>E6*I8</f>
        <v>0.37831441709589658</v>
      </c>
      <c r="F8" s="53" t="s">
        <v>5</v>
      </c>
      <c r="G8" s="54">
        <f t="shared" ref="G8:G10" si="0">J8*3-H8-I8</f>
        <v>0.32464648775108496</v>
      </c>
      <c r="H8" s="54">
        <v>0.35301397119517702</v>
      </c>
      <c r="I8" s="62">
        <v>0.44038162615069198</v>
      </c>
      <c r="J8" s="63">
        <v>0.37268069503231799</v>
      </c>
      <c r="K8" s="25">
        <v>4.9252685780972603E-2</v>
      </c>
      <c r="L8" s="9" t="s">
        <v>14</v>
      </c>
    </row>
    <row r="9" spans="2:12">
      <c r="B9" s="53" t="s">
        <v>6</v>
      </c>
      <c r="C9" s="54">
        <f>C6*G9</f>
        <v>1.541992227379918</v>
      </c>
      <c r="D9" s="54">
        <f>D6*H9</f>
        <v>1.2371270271887109</v>
      </c>
      <c r="E9" s="54">
        <f>E6*I9</f>
        <v>0.79181833682172664</v>
      </c>
      <c r="F9" s="53" t="s">
        <v>6</v>
      </c>
      <c r="G9" s="54">
        <f t="shared" si="0"/>
        <v>1.1111878071857593</v>
      </c>
      <c r="H9" s="54">
        <v>1.16291177476612</v>
      </c>
      <c r="I9" s="62">
        <v>0.92172603270654097</v>
      </c>
      <c r="J9" s="63">
        <v>1.06527520488614</v>
      </c>
      <c r="K9" s="25">
        <v>0.103677756632912</v>
      </c>
      <c r="L9" s="9">
        <v>0.42359999999999998</v>
      </c>
    </row>
    <row r="10" spans="2:12">
      <c r="B10" s="55" t="s">
        <v>7</v>
      </c>
      <c r="C10" s="56">
        <f>C6*G10</f>
        <v>2.03710280672875</v>
      </c>
      <c r="D10" s="57">
        <f>D6*H10</f>
        <v>1.6503431248967357</v>
      </c>
      <c r="E10" s="57">
        <f>E6*I10</f>
        <v>1.0672397572053824</v>
      </c>
      <c r="F10" s="55" t="s">
        <v>7</v>
      </c>
      <c r="G10" s="58">
        <f t="shared" si="0"/>
        <v>1.4679735478738998</v>
      </c>
      <c r="H10" s="57">
        <v>1.5513390380840599</v>
      </c>
      <c r="I10" s="64">
        <v>1.2423337798718901</v>
      </c>
      <c r="J10" s="65">
        <v>1.4205487886099499</v>
      </c>
      <c r="K10" s="27">
        <v>0.13053197116447501</v>
      </c>
      <c r="L10" s="9">
        <v>1.04E-2</v>
      </c>
    </row>
    <row r="11" spans="2:12">
      <c r="J11" s="66"/>
      <c r="K11" s="31"/>
    </row>
    <row r="12" spans="2:12">
      <c r="J12" s="66"/>
      <c r="K12" s="31"/>
    </row>
    <row r="13" spans="2:12" ht="30" customHeight="1">
      <c r="B13" s="2"/>
      <c r="C13" s="67" t="s">
        <v>15</v>
      </c>
      <c r="D13" s="67"/>
      <c r="E13" s="68"/>
      <c r="F13" s="52"/>
      <c r="G13" s="69" t="s">
        <v>16</v>
      </c>
      <c r="H13" s="69"/>
      <c r="I13" s="70"/>
      <c r="J13" s="60" t="s">
        <v>11</v>
      </c>
      <c r="K13" s="61" t="s">
        <v>12</v>
      </c>
      <c r="L13" s="13" t="s">
        <v>13</v>
      </c>
    </row>
    <row r="14" spans="2:12" ht="30" customHeight="1">
      <c r="B14" s="6"/>
      <c r="C14" s="13" t="s">
        <v>0</v>
      </c>
      <c r="D14" s="13" t="s">
        <v>1</v>
      </c>
      <c r="E14" s="13" t="s">
        <v>2</v>
      </c>
      <c r="F14" s="6"/>
      <c r="G14" s="13" t="s">
        <v>0</v>
      </c>
      <c r="H14" s="13" t="s">
        <v>1</v>
      </c>
      <c r="I14" s="23" t="s">
        <v>2</v>
      </c>
      <c r="J14" s="33"/>
      <c r="K14" s="5"/>
    </row>
    <row r="15" spans="2:12">
      <c r="B15" s="53" t="s">
        <v>8</v>
      </c>
      <c r="C15" s="54">
        <v>1.3512069995431999</v>
      </c>
      <c r="D15" s="54">
        <v>0.78124277124583497</v>
      </c>
      <c r="E15" s="54">
        <v>1.0659557599302301</v>
      </c>
      <c r="F15" s="53" t="s">
        <v>8</v>
      </c>
      <c r="G15" s="54">
        <v>1</v>
      </c>
      <c r="H15" s="54">
        <v>1</v>
      </c>
      <c r="I15" s="62">
        <v>1</v>
      </c>
      <c r="J15" s="63">
        <f>(G15+H15+I15)/3</f>
        <v>1</v>
      </c>
      <c r="K15" s="5"/>
    </row>
    <row r="16" spans="2:12">
      <c r="B16" s="53" t="s">
        <v>4</v>
      </c>
      <c r="C16" s="54">
        <f>C15*G16</f>
        <v>1.0476476531859529</v>
      </c>
      <c r="D16" s="54">
        <f>D15*H16</f>
        <v>0.48439637283278891</v>
      </c>
      <c r="E16" s="54">
        <f>E15*I16</f>
        <v>0.863121340302344</v>
      </c>
      <c r="F16" s="53" t="s">
        <v>4</v>
      </c>
      <c r="G16" s="54">
        <f>J16*3-H16-I16</f>
        <v>0.77534208566128604</v>
      </c>
      <c r="H16" s="54">
        <v>0.62003309427149</v>
      </c>
      <c r="I16" s="62">
        <v>0.80971591199885995</v>
      </c>
      <c r="J16" s="63">
        <v>0.735030363977212</v>
      </c>
      <c r="K16" s="5">
        <v>8.2517347728014903E-2</v>
      </c>
      <c r="L16" s="4">
        <v>1.0500000000000001E-2</v>
      </c>
    </row>
    <row r="17" spans="2:12">
      <c r="B17" s="53" t="s">
        <v>5</v>
      </c>
      <c r="C17" s="54">
        <f>C15*G17</f>
        <v>0.56632766939022416</v>
      </c>
      <c r="D17" s="54">
        <f>D15*H17</f>
        <v>0.43290437345819216</v>
      </c>
      <c r="E17" s="54">
        <f>E15*I17</f>
        <v>0.61902165871276493</v>
      </c>
      <c r="F17" s="53" t="s">
        <v>5</v>
      </c>
      <c r="G17" s="54">
        <f t="shared" ref="G17:G19" si="1">J17*3-H17-I17</f>
        <v>0.41912724666293288</v>
      </c>
      <c r="H17" s="54">
        <v>0.55412272521619199</v>
      </c>
      <c r="I17" s="62">
        <v>0.58071984033679003</v>
      </c>
      <c r="J17" s="63">
        <v>0.51798993740530497</v>
      </c>
      <c r="K17" s="5">
        <v>7.0744730540166306E-2</v>
      </c>
      <c r="L17" s="4">
        <v>5.9999999999999995E-4</v>
      </c>
    </row>
    <row r="18" spans="2:12">
      <c r="B18" s="53" t="s">
        <v>6</v>
      </c>
      <c r="C18" s="54">
        <f>C15*G18</f>
        <v>1.3758565440450115</v>
      </c>
      <c r="D18" s="54">
        <f>D15*H18</f>
        <v>1.2741406267908157</v>
      </c>
      <c r="E18" s="54">
        <f>E15*I18</f>
        <v>1.4452688750112512</v>
      </c>
      <c r="F18" s="53" t="s">
        <v>6</v>
      </c>
      <c r="G18" s="54">
        <f t="shared" si="1"/>
        <v>1.0182426116132797</v>
      </c>
      <c r="H18" s="54">
        <v>1.6309150928321099</v>
      </c>
      <c r="I18" s="62">
        <v>1.3558432060124599</v>
      </c>
      <c r="J18" s="63">
        <v>1.3350003034859499</v>
      </c>
      <c r="K18" s="5">
        <v>0.25055633065906602</v>
      </c>
      <c r="L18" s="4">
        <v>0.13159999999999999</v>
      </c>
    </row>
    <row r="19" spans="2:12">
      <c r="B19" s="55" t="s">
        <v>7</v>
      </c>
      <c r="C19" s="56">
        <f>C15*G19</f>
        <v>2.4952955127365297</v>
      </c>
      <c r="D19" s="57">
        <f>D15*H19</f>
        <v>1.7696696992423322</v>
      </c>
      <c r="E19" s="57">
        <f>E15*I19</f>
        <v>2.2459137399461597</v>
      </c>
      <c r="F19" s="55" t="s">
        <v>7</v>
      </c>
      <c r="G19" s="58">
        <f t="shared" si="1"/>
        <v>1.8467159462466594</v>
      </c>
      <c r="H19" s="57">
        <v>2.2651981744679301</v>
      </c>
      <c r="I19" s="64">
        <v>2.1069483597454002</v>
      </c>
      <c r="J19" s="65">
        <v>2.0729541601533299</v>
      </c>
      <c r="K19" s="8">
        <v>0.17252738534058601</v>
      </c>
      <c r="L19" s="4">
        <v>8.9999999999999998E-4</v>
      </c>
    </row>
    <row r="20" spans="2:12" ht="15">
      <c r="B20" s="59"/>
      <c r="C20" s="28"/>
      <c r="D20" s="28"/>
      <c r="E20" s="28"/>
      <c r="F20" s="28"/>
    </row>
    <row r="21" spans="2:12">
      <c r="B21" s="24"/>
      <c r="C21" s="4"/>
      <c r="D21" s="4"/>
      <c r="E21" s="4"/>
      <c r="F21" s="4"/>
    </row>
    <row r="22" spans="2:12">
      <c r="B22" s="24"/>
      <c r="C22" s="4"/>
      <c r="D22" s="4"/>
      <c r="E22" s="4"/>
      <c r="F22" s="4"/>
    </row>
    <row r="23" spans="2:12">
      <c r="B23" s="24"/>
      <c r="C23" s="4"/>
      <c r="D23" s="4"/>
      <c r="E23" s="4"/>
      <c r="F23" s="4"/>
    </row>
    <row r="24" spans="2:12">
      <c r="B24" s="24"/>
      <c r="C24" s="4"/>
      <c r="D24" s="4"/>
      <c r="E24" s="4"/>
      <c r="F24" s="4"/>
    </row>
    <row r="25" spans="2:12">
      <c r="B25" s="24"/>
      <c r="C25" s="4"/>
      <c r="D25" s="4"/>
      <c r="E25" s="4"/>
      <c r="F25" s="4"/>
    </row>
    <row r="26" spans="2:12">
      <c r="B26" s="24"/>
      <c r="C26" s="4"/>
      <c r="D26" s="4"/>
      <c r="E26" s="4"/>
      <c r="F26" s="4"/>
    </row>
    <row r="30" spans="2:12" ht="15">
      <c r="B30" s="59"/>
      <c r="C30" s="28"/>
      <c r="D30" s="28"/>
      <c r="E30" s="28"/>
      <c r="F30" s="28"/>
    </row>
    <row r="31" spans="2:12">
      <c r="B31" s="24"/>
      <c r="C31" s="4"/>
      <c r="D31" s="4"/>
      <c r="E31" s="4"/>
      <c r="F31" s="4"/>
    </row>
    <row r="32" spans="2:12">
      <c r="B32" s="24"/>
      <c r="C32" s="4"/>
      <c r="D32" s="4"/>
      <c r="E32" s="4"/>
      <c r="F32" s="4"/>
    </row>
    <row r="33" spans="2:6">
      <c r="B33" s="24"/>
      <c r="C33" s="4"/>
      <c r="D33" s="4"/>
      <c r="E33" s="4"/>
      <c r="F33" s="4"/>
    </row>
    <row r="34" spans="2:6">
      <c r="B34" s="24"/>
      <c r="C34" s="4"/>
      <c r="D34" s="4"/>
      <c r="E34" s="4"/>
      <c r="F34" s="4"/>
    </row>
    <row r="35" spans="2:6">
      <c r="B35" s="24"/>
      <c r="C35" s="4"/>
      <c r="D35" s="4"/>
      <c r="E35" s="4"/>
      <c r="F35" s="4"/>
    </row>
    <row r="36" spans="2:6">
      <c r="B36" s="24"/>
      <c r="C36" s="4"/>
      <c r="D36" s="4"/>
      <c r="E36" s="4"/>
      <c r="F36" s="4"/>
    </row>
    <row r="40" spans="2:6" ht="15">
      <c r="B40" s="59"/>
      <c r="C40" s="28"/>
      <c r="D40" s="28"/>
      <c r="E40" s="28"/>
      <c r="F40" s="28"/>
    </row>
    <row r="41" spans="2:6">
      <c r="B41" s="24"/>
      <c r="C41" s="4"/>
      <c r="D41" s="4"/>
      <c r="E41" s="4"/>
      <c r="F41" s="4"/>
    </row>
    <row r="42" spans="2:6">
      <c r="B42" s="24"/>
      <c r="C42" s="4"/>
      <c r="D42" s="4"/>
      <c r="E42" s="4"/>
      <c r="F42" s="4"/>
    </row>
    <row r="43" spans="2:6">
      <c r="B43" s="24"/>
      <c r="C43" s="4"/>
      <c r="D43" s="4"/>
      <c r="E43" s="4"/>
      <c r="F43" s="4"/>
    </row>
    <row r="44" spans="2:6">
      <c r="B44" s="24"/>
      <c r="C44" s="4"/>
      <c r="D44" s="4"/>
      <c r="E44" s="4"/>
      <c r="F44" s="4"/>
    </row>
    <row r="45" spans="2:6">
      <c r="B45" s="24"/>
      <c r="C45" s="4"/>
      <c r="D45" s="4"/>
      <c r="E45" s="4"/>
      <c r="F45" s="4"/>
    </row>
    <row r="46" spans="2:6">
      <c r="B46" s="24"/>
      <c r="C46" s="4"/>
      <c r="D46" s="4"/>
      <c r="E46" s="4"/>
      <c r="F46" s="4"/>
    </row>
    <row r="50" spans="2:6" ht="15">
      <c r="B50" s="59"/>
      <c r="C50" s="28"/>
      <c r="D50" s="28"/>
      <c r="E50" s="28"/>
      <c r="F50" s="28"/>
    </row>
    <row r="51" spans="2:6">
      <c r="B51" s="24"/>
      <c r="C51" s="4"/>
      <c r="D51" s="4"/>
      <c r="E51" s="4"/>
      <c r="F51" s="4"/>
    </row>
    <row r="52" spans="2:6">
      <c r="B52" s="24"/>
      <c r="C52" s="4"/>
      <c r="D52" s="4"/>
      <c r="E52" s="4"/>
      <c r="F52" s="4"/>
    </row>
    <row r="53" spans="2:6">
      <c r="B53" s="24"/>
      <c r="C53" s="4"/>
      <c r="D53" s="4"/>
      <c r="E53" s="4"/>
      <c r="F53" s="4"/>
    </row>
    <row r="54" spans="2:6">
      <c r="B54" s="24"/>
      <c r="C54" s="4"/>
      <c r="D54" s="4"/>
      <c r="E54" s="4"/>
      <c r="F54" s="4"/>
    </row>
    <row r="55" spans="2:6">
      <c r="B55" s="24"/>
      <c r="C55" s="4"/>
      <c r="D55" s="4"/>
      <c r="E55" s="4"/>
      <c r="F55" s="4"/>
    </row>
    <row r="56" spans="2:6">
      <c r="B56" s="24"/>
      <c r="C56" s="4"/>
      <c r="D56" s="4"/>
      <c r="E56" s="4"/>
      <c r="F56" s="4"/>
    </row>
  </sheetData>
  <mergeCells count="4">
    <mergeCell ref="C4:E4"/>
    <mergeCell ref="G4:I4"/>
    <mergeCell ref="C13:E13"/>
    <mergeCell ref="G13:I13"/>
  </mergeCells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9"/>
  <sheetViews>
    <sheetView workbookViewId="0">
      <selection activeCell="D22" sqref="D22"/>
    </sheetView>
  </sheetViews>
  <sheetFormatPr defaultColWidth="9" defaultRowHeight="14.25"/>
  <cols>
    <col min="2" max="2" width="30.5" customWidth="1"/>
    <col min="3" max="3" width="18.875" customWidth="1"/>
    <col min="4" max="4" width="18.375" customWidth="1"/>
    <col min="5" max="5" width="18" customWidth="1"/>
    <col min="6" max="6" width="28.125" customWidth="1"/>
    <col min="7" max="7" width="18.125" customWidth="1"/>
    <col min="8" max="8" width="18" customWidth="1"/>
    <col min="9" max="9" width="17.875" customWidth="1"/>
    <col min="10" max="10" width="17.5" customWidth="1"/>
    <col min="11" max="11" width="17.875" customWidth="1"/>
    <col min="12" max="12" width="18.125" customWidth="1"/>
  </cols>
  <sheetData>
    <row r="1" spans="2:13" ht="30" customHeight="1">
      <c r="B1" s="41"/>
    </row>
    <row r="3" spans="2:13" ht="31.5" customHeight="1">
      <c r="B3" s="10"/>
      <c r="C3" s="67" t="s">
        <v>17</v>
      </c>
      <c r="D3" s="67"/>
      <c r="E3" s="50"/>
      <c r="F3" s="15"/>
      <c r="G3" s="69" t="s">
        <v>18</v>
      </c>
      <c r="H3" s="69"/>
      <c r="I3" s="51"/>
      <c r="J3" s="21" t="s">
        <v>11</v>
      </c>
      <c r="K3" s="22" t="s">
        <v>12</v>
      </c>
      <c r="L3" s="3" t="s">
        <v>13</v>
      </c>
    </row>
    <row r="4" spans="2:13" ht="15">
      <c r="B4" s="16"/>
      <c r="C4" s="13" t="s">
        <v>0</v>
      </c>
      <c r="D4" s="13" t="s">
        <v>1</v>
      </c>
      <c r="E4" s="13" t="s">
        <v>2</v>
      </c>
      <c r="F4" s="16"/>
      <c r="G4" s="13" t="s">
        <v>0</v>
      </c>
      <c r="H4" s="13" t="s">
        <v>1</v>
      </c>
      <c r="I4" s="23" t="s">
        <v>2</v>
      </c>
      <c r="J4" s="11"/>
      <c r="K4" s="5"/>
    </row>
    <row r="5" spans="2:13" ht="15">
      <c r="B5" s="17" t="s">
        <v>8</v>
      </c>
      <c r="C5" s="14">
        <v>0.99422470913861904</v>
      </c>
      <c r="D5" s="14">
        <v>0.90857552373273898</v>
      </c>
      <c r="E5" s="14">
        <v>0.75327390000000005</v>
      </c>
      <c r="F5" s="17" t="s">
        <v>8</v>
      </c>
      <c r="G5" s="14">
        <v>1</v>
      </c>
      <c r="H5" s="14">
        <f>D5/D5</f>
        <v>1</v>
      </c>
      <c r="I5" s="5">
        <v>1</v>
      </c>
      <c r="J5" s="16">
        <f>(G5+H5+I5)/3</f>
        <v>1</v>
      </c>
      <c r="K5" s="5">
        <v>0</v>
      </c>
    </row>
    <row r="6" spans="2:13" ht="15">
      <c r="B6" s="17" t="s">
        <v>4</v>
      </c>
      <c r="C6" s="14">
        <v>1.11981823979592</v>
      </c>
      <c r="D6" s="14">
        <v>0.78453458395041398</v>
      </c>
      <c r="E6" s="14">
        <v>0.71350413999999995</v>
      </c>
      <c r="F6" s="17" t="s">
        <v>4</v>
      </c>
      <c r="G6" s="14">
        <f>C6/C5</f>
        <v>1.1263230832053182</v>
      </c>
      <c r="H6" s="14">
        <f>D6/D5</f>
        <v>0.86347756841090939</v>
      </c>
      <c r="I6" s="5">
        <f>E6/E5</f>
        <v>0.94720411791779846</v>
      </c>
      <c r="J6" s="16">
        <f t="shared" ref="J6:J9" si="0">(G6+H6+I6)/3</f>
        <v>0.97900158984467522</v>
      </c>
      <c r="K6" s="5">
        <v>0.1343</v>
      </c>
      <c r="L6">
        <v>0.79990000000000006</v>
      </c>
      <c r="M6" t="s">
        <v>19</v>
      </c>
    </row>
    <row r="7" spans="2:13" ht="15">
      <c r="B7" s="17" t="s">
        <v>5</v>
      </c>
      <c r="C7" s="14">
        <v>0.57604656892940698</v>
      </c>
      <c r="D7" s="14">
        <v>0.43530681303455798</v>
      </c>
      <c r="E7" s="14">
        <v>0.43306358</v>
      </c>
      <c r="F7" s="17" t="s">
        <v>5</v>
      </c>
      <c r="G7" s="14">
        <f>C7/C5</f>
        <v>0.57939273047084583</v>
      </c>
      <c r="H7" s="14">
        <f>D7/D5</f>
        <v>0.47910911274185408</v>
      </c>
      <c r="I7" s="5">
        <f>E7/E5</f>
        <v>0.57490851601256854</v>
      </c>
      <c r="J7" s="16">
        <f t="shared" si="0"/>
        <v>0.54447011974175608</v>
      </c>
      <c r="K7" s="5">
        <v>5.6649999999999999E-2</v>
      </c>
      <c r="L7">
        <v>2.0000000000000001E-4</v>
      </c>
      <c r="M7" t="s">
        <v>20</v>
      </c>
    </row>
    <row r="8" spans="2:13" ht="15">
      <c r="B8" s="17" t="s">
        <v>6</v>
      </c>
      <c r="C8" s="14">
        <v>0.85583367689498802</v>
      </c>
      <c r="D8" s="14">
        <v>0.97390203036979395</v>
      </c>
      <c r="E8" s="14">
        <v>0.78020363999999998</v>
      </c>
      <c r="F8" s="17" t="s">
        <v>6</v>
      </c>
      <c r="G8" s="14">
        <f>C8/C5</f>
        <v>0.8608050765872326</v>
      </c>
      <c r="H8" s="14">
        <f>D8/D5</f>
        <v>1.0718999190828642</v>
      </c>
      <c r="I8" s="5">
        <f>E8/E5</f>
        <v>1.0357502629521611</v>
      </c>
      <c r="J8" s="16">
        <f t="shared" si="0"/>
        <v>0.98948508620741926</v>
      </c>
      <c r="K8" s="5">
        <v>0.1129</v>
      </c>
      <c r="L8">
        <v>0.87970000000000004</v>
      </c>
      <c r="M8" t="s">
        <v>19</v>
      </c>
    </row>
    <row r="9" spans="2:13" ht="15">
      <c r="B9" s="19" t="s">
        <v>7</v>
      </c>
      <c r="C9" s="44">
        <v>0.94306327016118296</v>
      </c>
      <c r="D9" s="7">
        <v>0.87644836905285595</v>
      </c>
      <c r="E9" s="7">
        <v>0.82483086000000005</v>
      </c>
      <c r="F9" s="19" t="s">
        <v>7</v>
      </c>
      <c r="G9" s="7">
        <f>C9/C5</f>
        <v>0.94854137248131609</v>
      </c>
      <c r="H9" s="7">
        <f>D9/D5</f>
        <v>0.96464008347055874</v>
      </c>
      <c r="I9" s="8">
        <f>E9/E5</f>
        <v>1.0949946095304774</v>
      </c>
      <c r="J9" s="12">
        <f t="shared" si="0"/>
        <v>1.002725355160784</v>
      </c>
      <c r="K9" s="8">
        <v>8.0310000000000006E-2</v>
      </c>
      <c r="L9">
        <v>0.95589999999999997</v>
      </c>
      <c r="M9" t="s">
        <v>19</v>
      </c>
    </row>
    <row r="13" spans="2:13">
      <c r="H13" s="20"/>
      <c r="I13" s="20"/>
      <c r="J13" s="20"/>
      <c r="K13" s="20"/>
      <c r="L13" s="20"/>
    </row>
    <row r="15" spans="2:13">
      <c r="H15" s="20"/>
    </row>
    <row r="16" spans="2:13">
      <c r="H16" s="20"/>
    </row>
    <row r="17" spans="8:8">
      <c r="H17" s="20"/>
    </row>
    <row r="18" spans="8:8">
      <c r="H18" s="20"/>
    </row>
    <row r="19" spans="8:8">
      <c r="H19" s="20"/>
    </row>
  </sheetData>
  <mergeCells count="2">
    <mergeCell ref="C3:D3"/>
    <mergeCell ref="G3:H3"/>
  </mergeCells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workbookViewId="0">
      <selection activeCell="F27" sqref="F27"/>
    </sheetView>
  </sheetViews>
  <sheetFormatPr defaultColWidth="9" defaultRowHeight="14.25"/>
  <cols>
    <col min="2" max="2" width="31.875" customWidth="1"/>
    <col min="3" max="4" width="18" customWidth="1"/>
    <col min="5" max="5" width="18.125" customWidth="1"/>
    <col min="6" max="6" width="32" customWidth="1"/>
    <col min="7" max="7" width="18.125" customWidth="1"/>
    <col min="8" max="9" width="18" customWidth="1"/>
    <col min="10" max="11" width="17.625" customWidth="1"/>
    <col min="12" max="12" width="18" customWidth="1"/>
  </cols>
  <sheetData>
    <row r="1" spans="2:13" ht="31.5" customHeight="1">
      <c r="B1" s="41"/>
    </row>
    <row r="3" spans="2:13" ht="30" customHeight="1">
      <c r="B3" s="42"/>
      <c r="C3" s="71" t="s">
        <v>17</v>
      </c>
      <c r="D3" s="71"/>
      <c r="E3" s="43"/>
      <c r="F3" s="42"/>
      <c r="G3" s="72" t="s">
        <v>18</v>
      </c>
      <c r="H3" s="72"/>
      <c r="I3" s="45"/>
      <c r="J3" s="21" t="s">
        <v>11</v>
      </c>
      <c r="K3" s="22" t="s">
        <v>12</v>
      </c>
      <c r="L3" s="3" t="s">
        <v>13</v>
      </c>
    </row>
    <row r="4" spans="2:13" ht="15">
      <c r="B4" s="16"/>
      <c r="C4" s="13" t="s">
        <v>0</v>
      </c>
      <c r="D4" s="13" t="s">
        <v>1</v>
      </c>
      <c r="E4" s="13" t="s">
        <v>2</v>
      </c>
      <c r="F4" s="16"/>
      <c r="G4" s="32" t="s">
        <v>0</v>
      </c>
      <c r="H4" s="32" t="s">
        <v>1</v>
      </c>
      <c r="I4" s="29" t="s">
        <v>2</v>
      </c>
      <c r="J4" s="33"/>
      <c r="K4" s="29"/>
    </row>
    <row r="5" spans="2:13" ht="15">
      <c r="B5" s="17" t="s">
        <v>8</v>
      </c>
      <c r="C5" s="14">
        <v>0.69774913777455105</v>
      </c>
      <c r="D5" s="14">
        <v>0.90448357233617704</v>
      </c>
      <c r="E5" s="14">
        <v>1.57345</v>
      </c>
      <c r="F5" s="17" t="s">
        <v>8</v>
      </c>
      <c r="G5" s="18">
        <v>1</v>
      </c>
      <c r="H5" s="18">
        <v>1</v>
      </c>
      <c r="I5" s="30">
        <f>E5/E5</f>
        <v>1</v>
      </c>
      <c r="J5" s="46">
        <f>(G5+H5+I5)/3</f>
        <v>1</v>
      </c>
      <c r="K5" s="47">
        <v>0</v>
      </c>
    </row>
    <row r="6" spans="2:13" ht="15">
      <c r="B6" s="17" t="s">
        <v>3</v>
      </c>
      <c r="C6" s="14">
        <v>0.92409206001285005</v>
      </c>
      <c r="D6" s="14">
        <v>1.23276573069801</v>
      </c>
      <c r="E6" s="14">
        <v>2.1769799999999999</v>
      </c>
      <c r="F6" s="17" t="s">
        <v>3</v>
      </c>
      <c r="G6" s="18">
        <f>C6/C5</f>
        <v>1.3243901138455185</v>
      </c>
      <c r="H6" s="18">
        <f>D6/D5</f>
        <v>1.3629498294965356</v>
      </c>
      <c r="I6" s="30">
        <f>E6/E5</f>
        <v>1.3835711334964567</v>
      </c>
      <c r="J6" s="46">
        <f t="shared" ref="J6:J8" si="0">(G6+H6+I6)/3</f>
        <v>1.3569703589461701</v>
      </c>
      <c r="K6" s="47">
        <v>3.0040000000000001E-2</v>
      </c>
      <c r="L6" s="9" t="s">
        <v>14</v>
      </c>
      <c r="M6" t="s">
        <v>21</v>
      </c>
    </row>
    <row r="7" spans="2:13" ht="15">
      <c r="B7" s="17" t="s">
        <v>22</v>
      </c>
      <c r="C7" s="14">
        <v>0.63254822667905397</v>
      </c>
      <c r="D7" s="14">
        <v>0.83529154598611899</v>
      </c>
      <c r="E7" s="14">
        <v>1.8352900000000001</v>
      </c>
      <c r="F7" s="17" t="s">
        <v>22</v>
      </c>
      <c r="G7" s="18">
        <f>C7/C5</f>
        <v>0.90655536844738593</v>
      </c>
      <c r="H7" s="18">
        <f>D7/D5</f>
        <v>0.92350106904502094</v>
      </c>
      <c r="I7" s="30">
        <f>E7/E5</f>
        <v>1.1664113889859862</v>
      </c>
      <c r="J7" s="46">
        <f t="shared" si="0"/>
        <v>0.99882260882613105</v>
      </c>
      <c r="K7" s="47">
        <v>0.1454</v>
      </c>
      <c r="L7">
        <v>0.98950000000000005</v>
      </c>
      <c r="M7" t="s">
        <v>19</v>
      </c>
    </row>
    <row r="8" spans="2:13" ht="15">
      <c r="B8" s="17" t="s">
        <v>23</v>
      </c>
      <c r="C8" s="14">
        <v>0.93208413070305995</v>
      </c>
      <c r="D8" s="14">
        <v>1.2519020621322401</v>
      </c>
      <c r="E8" s="14">
        <v>2.1906213000000001</v>
      </c>
      <c r="F8" s="17" t="s">
        <v>23</v>
      </c>
      <c r="G8" s="18">
        <f>C8/C5</f>
        <v>1.3358441884656611</v>
      </c>
      <c r="H8" s="18">
        <f>D8/D5</f>
        <v>1.3841070202068138</v>
      </c>
      <c r="I8" s="30">
        <f>E8/E5</f>
        <v>1.3922408084146303</v>
      </c>
      <c r="J8" s="46">
        <f t="shared" si="0"/>
        <v>1.3707306723623685</v>
      </c>
      <c r="K8" s="47">
        <v>3.049E-2</v>
      </c>
      <c r="L8" s="9" t="s">
        <v>14</v>
      </c>
      <c r="M8" t="s">
        <v>21</v>
      </c>
    </row>
    <row r="9" spans="2:13">
      <c r="B9" s="19"/>
      <c r="C9" s="44"/>
      <c r="D9" s="7"/>
      <c r="E9" s="7"/>
      <c r="F9" s="19"/>
      <c r="G9" s="26"/>
      <c r="H9" s="26"/>
      <c r="I9" s="48"/>
      <c r="J9" s="49"/>
      <c r="K9" s="48"/>
    </row>
    <row r="14" spans="2:13">
      <c r="I14" s="20"/>
      <c r="J14" s="20"/>
      <c r="K14" s="20"/>
      <c r="L14" s="20"/>
    </row>
    <row r="15" spans="2:13">
      <c r="L15" s="20"/>
    </row>
    <row r="16" spans="2:13">
      <c r="L16" s="20"/>
    </row>
    <row r="17" spans="12:12">
      <c r="L17" s="20"/>
    </row>
    <row r="18" spans="12:12">
      <c r="L18" s="20"/>
    </row>
  </sheetData>
  <mergeCells count="2">
    <mergeCell ref="C3:D3"/>
    <mergeCell ref="G3:H3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tabSelected="1" workbookViewId="0">
      <selection activeCell="G27" sqref="G27"/>
    </sheetView>
  </sheetViews>
  <sheetFormatPr defaultColWidth="9" defaultRowHeight="14.25"/>
  <cols>
    <col min="2" max="2" width="21.125" customWidth="1"/>
    <col min="3" max="3" width="18.125" customWidth="1"/>
    <col min="4" max="4" width="17.875" customWidth="1"/>
    <col min="5" max="5" width="18" customWidth="1"/>
    <col min="6" max="6" width="13.625" customWidth="1"/>
    <col min="7" max="7" width="14" customWidth="1"/>
    <col min="8" max="8" width="21.875" customWidth="1"/>
  </cols>
  <sheetData>
    <row r="1" spans="2:8" ht="29.25" customHeight="1">
      <c r="B1" s="1"/>
    </row>
    <row r="3" spans="2:8" ht="30.75" customHeight="1">
      <c r="B3" s="3"/>
      <c r="C3" s="73" t="s">
        <v>24</v>
      </c>
      <c r="D3" s="73"/>
      <c r="E3" s="73"/>
    </row>
    <row r="4" spans="2:8" ht="15">
      <c r="B4" s="34" t="s">
        <v>25</v>
      </c>
      <c r="C4" s="13" t="s">
        <v>26</v>
      </c>
      <c r="D4" s="13" t="s">
        <v>27</v>
      </c>
      <c r="E4" s="13" t="s">
        <v>28</v>
      </c>
      <c r="F4" s="13" t="s">
        <v>11</v>
      </c>
      <c r="G4" s="13" t="s">
        <v>12</v>
      </c>
      <c r="H4" s="13" t="s">
        <v>29</v>
      </c>
    </row>
    <row r="5" spans="2:8">
      <c r="B5" s="35" t="s">
        <v>30</v>
      </c>
      <c r="C5" s="36">
        <v>1</v>
      </c>
      <c r="D5" s="36">
        <v>1</v>
      </c>
      <c r="E5" s="36">
        <v>1</v>
      </c>
      <c r="F5" s="36">
        <f>AVERAGE(C5:E5)</f>
        <v>1</v>
      </c>
      <c r="G5" s="4">
        <f>STDEVP(C5:E5)</f>
        <v>0</v>
      </c>
      <c r="H5" s="37"/>
    </row>
    <row r="6" spans="2:8">
      <c r="B6" s="38" t="s">
        <v>31</v>
      </c>
      <c r="C6" s="36">
        <v>1.36</v>
      </c>
      <c r="D6" s="36">
        <v>1.1299999999999999</v>
      </c>
      <c r="E6" s="36">
        <v>1.23</v>
      </c>
      <c r="F6" s="36">
        <f>AVERAGE(C6:E6)</f>
        <v>1.24</v>
      </c>
      <c r="G6" s="4">
        <f>STDEVP(C6:E6)</f>
        <v>9.4162979278836975E-2</v>
      </c>
      <c r="H6" s="37" t="s">
        <v>32</v>
      </c>
    </row>
    <row r="7" spans="2:8">
      <c r="B7" s="38" t="s">
        <v>33</v>
      </c>
      <c r="C7" s="36">
        <v>0.88900000000000001</v>
      </c>
      <c r="D7" s="36">
        <v>0.93</v>
      </c>
      <c r="E7" s="36">
        <v>1.06</v>
      </c>
      <c r="F7" s="36">
        <f>AVERAGE(C7:E7)</f>
        <v>0.95966666666666667</v>
      </c>
      <c r="G7" s="4">
        <f>STDEVP(C7:E7)</f>
        <v>7.2894139377288475E-2</v>
      </c>
      <c r="H7" s="37" t="s">
        <v>34</v>
      </c>
    </row>
    <row r="8" spans="2:8">
      <c r="B8" s="38"/>
      <c r="C8" s="39"/>
      <c r="D8" s="39"/>
      <c r="E8" s="39"/>
      <c r="F8" s="39"/>
      <c r="H8" s="40"/>
    </row>
    <row r="9" spans="2:8">
      <c r="B9" s="35"/>
      <c r="C9" s="39"/>
      <c r="D9" s="39"/>
      <c r="E9" s="39"/>
      <c r="F9" s="39"/>
      <c r="H9" s="40"/>
    </row>
  </sheetData>
  <mergeCells count="1">
    <mergeCell ref="C3:E3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Fig. 2A</vt:lpstr>
      <vt:lpstr>Fig. 2B</vt:lpstr>
      <vt:lpstr>Fig. 2C</vt:lpstr>
      <vt:lpstr>Fig. 2D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2021-02-08T07:56:00Z</dcterms:created>
  <dcterms:modified xsi:type="dcterms:W3CDTF">2024-08-16T04:08:13Z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F5B462EFF756450ABD5504BDB6C75BDA_12</vt:lpwstr>
  </property>
  <property fmtid="{D5CDD505-2E9C-101B-9397-08002B2CF9AE}" pid="3" name="KSOProductBuildVer">
    <vt:lpwstr>2052-12.1.0.16250</vt:lpwstr>
  </property>
</Properties>
</file>