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ojects at XMU\Dnt1 in chr. segregation-3【MAPK磷酸化Slp1】\eLIfe投稿文件\eLife Revision\投稿文件\"/>
    </mc:Choice>
  </mc:AlternateContent>
  <bookViews>
    <workbookView xWindow="0" yWindow="0" windowWidth="25200" windowHeight="11430" activeTab="3"/>
  </bookViews>
  <sheets>
    <sheet name="Fig. 5A" sheetId="11" r:id="rId1"/>
    <sheet name="Fig. 5B" sheetId="3" r:id="rId2"/>
    <sheet name="Fig. 5C" sheetId="20" r:id="rId3"/>
    <sheet name="Fig. 5D" sheetId="21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9" i="21" l="1"/>
  <c r="G79" i="21"/>
  <c r="F79" i="21"/>
  <c r="E79" i="21"/>
  <c r="D79" i="21"/>
  <c r="C79" i="21"/>
  <c r="H78" i="21"/>
  <c r="G78" i="21"/>
  <c r="F78" i="21"/>
  <c r="E78" i="21"/>
  <c r="D78" i="21"/>
  <c r="C78" i="21"/>
  <c r="H70" i="21"/>
  <c r="G70" i="21"/>
  <c r="F70" i="21"/>
  <c r="E70" i="21"/>
  <c r="D70" i="21"/>
  <c r="C70" i="21"/>
  <c r="H69" i="21"/>
  <c r="G69" i="21"/>
  <c r="F69" i="21"/>
  <c r="E69" i="21"/>
  <c r="D69" i="21"/>
  <c r="C69" i="21"/>
  <c r="H61" i="21"/>
  <c r="G61" i="21"/>
  <c r="F61" i="21"/>
  <c r="E61" i="21"/>
  <c r="D61" i="21"/>
  <c r="C61" i="21"/>
  <c r="H60" i="21"/>
  <c r="G60" i="21"/>
  <c r="F60" i="21"/>
  <c r="E60" i="21"/>
  <c r="D60" i="21"/>
  <c r="C60" i="21"/>
  <c r="H51" i="21"/>
  <c r="G51" i="21"/>
  <c r="F51" i="21"/>
  <c r="E51" i="21"/>
  <c r="D51" i="21"/>
  <c r="C51" i="21"/>
  <c r="H50" i="21"/>
  <c r="G50" i="21"/>
  <c r="F50" i="21"/>
  <c r="E50" i="21"/>
  <c r="D50" i="21"/>
  <c r="C50" i="21"/>
  <c r="H42" i="21"/>
  <c r="G42" i="21"/>
  <c r="F42" i="21"/>
  <c r="E42" i="21"/>
  <c r="D42" i="21"/>
  <c r="C42" i="21"/>
  <c r="H41" i="21"/>
  <c r="G41" i="21"/>
  <c r="F41" i="21"/>
  <c r="E41" i="21"/>
  <c r="D41" i="21"/>
  <c r="C41" i="21"/>
  <c r="H33" i="21"/>
  <c r="G33" i="21"/>
  <c r="F33" i="21"/>
  <c r="E33" i="21"/>
  <c r="D33" i="21"/>
  <c r="C33" i="21"/>
  <c r="H32" i="21"/>
  <c r="G32" i="21"/>
  <c r="F32" i="21"/>
  <c r="E32" i="21"/>
  <c r="D32" i="21"/>
  <c r="C32" i="21"/>
  <c r="H22" i="21"/>
  <c r="G22" i="21"/>
  <c r="F22" i="21"/>
  <c r="E22" i="21"/>
  <c r="D22" i="21"/>
  <c r="C22" i="21"/>
  <c r="H21" i="21"/>
  <c r="G21" i="21"/>
  <c r="F21" i="21"/>
  <c r="E21" i="21"/>
  <c r="D21" i="21"/>
  <c r="C21" i="21"/>
  <c r="H13" i="21"/>
  <c r="G13" i="21"/>
  <c r="F13" i="21"/>
  <c r="E13" i="21"/>
  <c r="D13" i="21"/>
  <c r="C13" i="21"/>
  <c r="H12" i="21"/>
  <c r="G12" i="21"/>
  <c r="F12" i="21"/>
  <c r="E12" i="21"/>
  <c r="D12" i="21"/>
  <c r="C12" i="21"/>
  <c r="J14" i="20"/>
  <c r="I14" i="20"/>
  <c r="H14" i="20"/>
  <c r="J13" i="20"/>
  <c r="I13" i="20"/>
  <c r="H13" i="20"/>
  <c r="J12" i="20"/>
  <c r="I12" i="20"/>
  <c r="H12" i="20"/>
  <c r="J11" i="20"/>
  <c r="I11" i="20"/>
  <c r="H11" i="20"/>
  <c r="K11" i="20" s="1"/>
  <c r="J10" i="20"/>
  <c r="I10" i="20"/>
  <c r="H10" i="20"/>
  <c r="K10" i="20" s="1"/>
  <c r="J9" i="20"/>
  <c r="K9" i="20" s="1"/>
  <c r="I9" i="20"/>
  <c r="H9" i="20"/>
  <c r="J8" i="20"/>
  <c r="I8" i="20"/>
  <c r="H8" i="20"/>
  <c r="J7" i="20"/>
  <c r="I7" i="20"/>
  <c r="H7" i="20"/>
  <c r="K6" i="20"/>
  <c r="H39" i="3"/>
  <c r="G39" i="3"/>
  <c r="F39" i="3"/>
  <c r="E39" i="3"/>
  <c r="D39" i="3"/>
  <c r="C39" i="3"/>
  <c r="H29" i="3"/>
  <c r="G29" i="3"/>
  <c r="F29" i="3"/>
  <c r="E29" i="3"/>
  <c r="D29" i="3"/>
  <c r="C29" i="3"/>
  <c r="H19" i="3"/>
  <c r="G19" i="3"/>
  <c r="F19" i="3"/>
  <c r="E19" i="3"/>
  <c r="D19" i="3"/>
  <c r="C19" i="3"/>
  <c r="H9" i="3"/>
  <c r="G9" i="3"/>
  <c r="F9" i="3"/>
  <c r="E9" i="3"/>
  <c r="D9" i="3"/>
  <c r="C9" i="3"/>
  <c r="F8" i="11"/>
  <c r="F7" i="11"/>
  <c r="F6" i="11"/>
  <c r="K7" i="20" l="1"/>
  <c r="K8" i="20"/>
  <c r="K13" i="20"/>
  <c r="K14" i="20"/>
  <c r="K12" i="20"/>
</calcChain>
</file>

<file path=xl/sharedStrings.xml><?xml version="1.0" encoding="utf-8"?>
<sst xmlns="http://schemas.openxmlformats.org/spreadsheetml/2006/main" count="165" uniqueCount="53">
  <si>
    <t>Cells with Cdc13-GFP on SPBs (%)</t>
  </si>
  <si>
    <t>Strain</t>
  </si>
  <si>
    <t>timepoint (min)</t>
  </si>
  <si>
    <t xml:space="preserve">nda3-KM311 </t>
  </si>
  <si>
    <t>Repeat #1</t>
  </si>
  <si>
    <t>Repeat #2</t>
  </si>
  <si>
    <t>Repeat #3</t>
  </si>
  <si>
    <t>Mean value</t>
  </si>
  <si>
    <t>Standard deviation (SD)</t>
  </si>
  <si>
    <t>Repeat #4</t>
  </si>
  <si>
    <t>Mean</t>
  </si>
  <si>
    <t>SD</t>
  </si>
  <si>
    <r>
      <rPr>
        <b/>
        <i/>
        <sz val="11"/>
        <color theme="1"/>
        <rFont val="Arial"/>
        <family val="2"/>
      </rPr>
      <t>p</t>
    </r>
    <r>
      <rPr>
        <b/>
        <sz val="11"/>
        <color theme="1"/>
        <rFont val="Arial"/>
        <family val="2"/>
      </rPr>
      <t xml:space="preserve"> values (vs WT)</t>
    </r>
  </si>
  <si>
    <t>&lt;0.0001</t>
  </si>
  <si>
    <t>Raw measurement ratio (Slp1/Cdc2)</t>
  </si>
  <si>
    <t>Normalized ratio (Slp1/Cdc2)</t>
  </si>
  <si>
    <t>***</t>
  </si>
  <si>
    <t>****</t>
  </si>
  <si>
    <t>*</t>
  </si>
  <si>
    <t>**</t>
  </si>
  <si>
    <r>
      <rPr>
        <b/>
        <i/>
        <sz val="11"/>
        <color theme="1"/>
        <rFont val="Arial"/>
        <family val="2"/>
      </rPr>
      <t>nda3-KM311 lys1Δ::P</t>
    </r>
    <r>
      <rPr>
        <b/>
        <i/>
        <vertAlign val="subscript"/>
        <sz val="11"/>
        <color theme="1"/>
        <rFont val="Arial"/>
        <family val="2"/>
      </rPr>
      <t>slp1</t>
    </r>
    <r>
      <rPr>
        <b/>
        <i/>
        <sz val="11"/>
        <color theme="1"/>
        <rFont val="Arial"/>
        <family val="2"/>
      </rPr>
      <t>-slp1(WT)</t>
    </r>
  </si>
  <si>
    <t>p values (vs pek1DD)</t>
  </si>
  <si>
    <t>nda3-KM311 slp1Δ lys1Δ::Pslp1-slp1(WT)</t>
  </si>
  <si>
    <t>Repeat #5</t>
  </si>
  <si>
    <t>Repeat #6</t>
  </si>
  <si>
    <t>P value (vs wild type)</t>
  </si>
  <si>
    <t>nda3-KM311 apc15 Δ</t>
  </si>
  <si>
    <r>
      <rPr>
        <b/>
        <i/>
        <sz val="11"/>
        <color rgb="FF000000"/>
        <rFont val="Arial"/>
        <family val="2"/>
      </rPr>
      <t>nda3-KM311 Z::P</t>
    </r>
    <r>
      <rPr>
        <b/>
        <i/>
        <vertAlign val="subscript"/>
        <sz val="11"/>
        <color rgb="FF000000"/>
        <rFont val="Arial"/>
        <family val="2"/>
      </rPr>
      <t>adh11</t>
    </r>
    <r>
      <rPr>
        <b/>
        <i/>
        <sz val="11"/>
        <color rgb="FF000000"/>
        <rFont val="Arial"/>
        <family val="2"/>
      </rPr>
      <t>-pek1(DD)</t>
    </r>
  </si>
  <si>
    <r>
      <t>nda3-KM311 apc15 Δ Z::P</t>
    </r>
    <r>
      <rPr>
        <b/>
        <i/>
        <vertAlign val="subscript"/>
        <sz val="11"/>
        <color rgb="FF000000"/>
        <rFont val="Arial"/>
        <family val="2"/>
      </rPr>
      <t>adh11</t>
    </r>
    <r>
      <rPr>
        <b/>
        <i/>
        <sz val="11"/>
        <color rgb="FF000000"/>
        <rFont val="Arial"/>
        <family val="2"/>
      </rPr>
      <t>-pek1(DD)</t>
    </r>
  </si>
  <si>
    <r>
      <rPr>
        <b/>
        <i/>
        <sz val="11"/>
        <color theme="1"/>
        <rFont val="Arial"/>
        <family val="2"/>
      </rPr>
      <t>nda3-KM311 lys1Δ::P</t>
    </r>
    <r>
      <rPr>
        <b/>
        <i/>
        <vertAlign val="subscript"/>
        <sz val="11"/>
        <color theme="1"/>
        <rFont val="Arial"/>
        <family val="2"/>
      </rPr>
      <t>slp1</t>
    </r>
    <r>
      <rPr>
        <b/>
        <i/>
        <sz val="11"/>
        <color theme="1"/>
        <rFont val="Arial"/>
        <family val="2"/>
      </rPr>
      <t xml:space="preserve">-slp1(K472R) </t>
    </r>
  </si>
  <si>
    <r>
      <rPr>
        <b/>
        <i/>
        <sz val="11"/>
        <color theme="1"/>
        <rFont val="Arial"/>
        <family val="2"/>
      </rPr>
      <t>nda3-KM311 lys1Δ::P</t>
    </r>
    <r>
      <rPr>
        <b/>
        <i/>
        <vertAlign val="subscript"/>
        <sz val="11"/>
        <color theme="1"/>
        <rFont val="Arial"/>
        <family val="2"/>
      </rPr>
      <t>slp1</t>
    </r>
    <r>
      <rPr>
        <b/>
        <i/>
        <sz val="11"/>
        <color theme="1"/>
        <rFont val="Arial"/>
        <family val="2"/>
      </rPr>
      <t xml:space="preserve">-slp1(K479R) </t>
    </r>
  </si>
  <si>
    <r>
      <rPr>
        <b/>
        <i/>
        <sz val="11"/>
        <color theme="1"/>
        <rFont val="Arial"/>
        <family val="2"/>
      </rPr>
      <t>nda3-KM311 lys1Δ::P</t>
    </r>
    <r>
      <rPr>
        <b/>
        <i/>
        <vertAlign val="subscript"/>
        <sz val="11"/>
        <color theme="1"/>
        <rFont val="Arial"/>
        <family val="2"/>
      </rPr>
      <t>slp1</t>
    </r>
    <r>
      <rPr>
        <b/>
        <i/>
        <sz val="11"/>
        <color theme="1"/>
        <rFont val="Arial"/>
        <family val="2"/>
      </rPr>
      <t xml:space="preserve">-slp1(K472R,K479R) </t>
    </r>
  </si>
  <si>
    <t>nda3-KM311 slp1Δ lys1Δ::Pslp1-slp1(K472R)</t>
  </si>
  <si>
    <t>nda3-KM311 slp1Δ lys1Δ::Pslp1-slp1(K479R)</t>
  </si>
  <si>
    <t>nda3-KM311 slp1Δ lys1Δ::Pslp1-slp1(K472R, K479R)</t>
  </si>
  <si>
    <t>nda3-KM311 slp1Δ  lys1Δ::Pslp1-slp1 pmk1Δ</t>
  </si>
  <si>
    <t>Strain #11158</t>
  </si>
  <si>
    <t>nda3-KM311  slp1Δ  lys1∆::Pslp1-slp1(WT) Z::Padh11-pek1(DD)</t>
  </si>
  <si>
    <t>Strain #11230</t>
  </si>
  <si>
    <t>nda3-KM311 slp1Δ lys1∆::Pslp1-slp1(K472R) Z::Padh11-pek1(DD)</t>
  </si>
  <si>
    <t>Strain #11177</t>
  </si>
  <si>
    <t>nda3-KM311 slp1Δ  lys1∆::Pslp1-slp1(K479R) Z::Padh11-pek1(DD)</t>
  </si>
  <si>
    <r>
      <t>﹤</t>
    </r>
    <r>
      <rPr>
        <sz val="11"/>
        <rFont val="Arial"/>
        <family val="2"/>
      </rPr>
      <t>0.0001</t>
    </r>
  </si>
  <si>
    <t>P value (pek1-DD vs apc15Δ pek1-DD)</t>
  </si>
  <si>
    <t>P value (apc15Δ vs apc15Δ pek1-DD  )</t>
  </si>
  <si>
    <r>
      <t>nda3-KM311 lys1Δ::P</t>
    </r>
    <r>
      <rPr>
        <b/>
        <i/>
        <vertAlign val="subscript"/>
        <sz val="11"/>
        <color theme="1"/>
        <rFont val="Arial"/>
        <family val="2"/>
      </rPr>
      <t>adh11</t>
    </r>
    <r>
      <rPr>
        <b/>
        <i/>
        <sz val="11"/>
        <color theme="1"/>
        <rFont val="Arial"/>
        <family val="2"/>
      </rPr>
      <t>-pek1(DD)</t>
    </r>
    <phoneticPr fontId="19" type="noConversion"/>
  </si>
  <si>
    <r>
      <t>nda3-KM311 lys1Δ::P</t>
    </r>
    <r>
      <rPr>
        <b/>
        <i/>
        <vertAlign val="subscript"/>
        <sz val="11"/>
        <color theme="1"/>
        <rFont val="Arial"/>
        <family val="2"/>
      </rPr>
      <t>slp1</t>
    </r>
    <r>
      <rPr>
        <b/>
        <i/>
        <sz val="11"/>
        <color theme="1"/>
        <rFont val="Arial"/>
        <family val="2"/>
      </rPr>
      <t>-slp1(K472R) Z::P</t>
    </r>
    <r>
      <rPr>
        <b/>
        <i/>
        <vertAlign val="subscript"/>
        <sz val="11"/>
        <color theme="1"/>
        <rFont val="Arial"/>
        <family val="2"/>
      </rPr>
      <t>adh11</t>
    </r>
    <r>
      <rPr>
        <b/>
        <i/>
        <sz val="11"/>
        <color theme="1"/>
        <rFont val="Arial"/>
        <family val="2"/>
      </rPr>
      <t>-pek1(DD)</t>
    </r>
    <phoneticPr fontId="19" type="noConversion"/>
  </si>
  <si>
    <r>
      <t>nda3-KM311 lys1Δ::P</t>
    </r>
    <r>
      <rPr>
        <b/>
        <i/>
        <vertAlign val="subscript"/>
        <sz val="11"/>
        <color theme="1"/>
        <rFont val="Arial"/>
        <family val="2"/>
      </rPr>
      <t>slp1</t>
    </r>
    <r>
      <rPr>
        <b/>
        <i/>
        <sz val="11"/>
        <color theme="1"/>
        <rFont val="Arial"/>
        <family val="2"/>
      </rPr>
      <t>-slp1(K479R) Z::P</t>
    </r>
    <r>
      <rPr>
        <b/>
        <i/>
        <vertAlign val="subscript"/>
        <sz val="11"/>
        <color theme="1"/>
        <rFont val="Arial"/>
        <family val="2"/>
      </rPr>
      <t>adh11</t>
    </r>
    <r>
      <rPr>
        <b/>
        <i/>
        <sz val="11"/>
        <color theme="1"/>
        <rFont val="Arial"/>
        <family val="2"/>
      </rPr>
      <t>-pek1(DD)</t>
    </r>
    <phoneticPr fontId="19" type="noConversion"/>
  </si>
  <si>
    <r>
      <t>nda3-KM311 lys1Δ::P</t>
    </r>
    <r>
      <rPr>
        <b/>
        <i/>
        <vertAlign val="subscript"/>
        <sz val="11"/>
        <color theme="1"/>
        <rFont val="Arial"/>
        <family val="2"/>
      </rPr>
      <t>slp1</t>
    </r>
    <r>
      <rPr>
        <b/>
        <i/>
        <sz val="11"/>
        <color theme="1"/>
        <rFont val="Arial"/>
        <family val="2"/>
      </rPr>
      <t>-slp1(K472R,K479R) Z::P</t>
    </r>
    <r>
      <rPr>
        <b/>
        <i/>
        <vertAlign val="subscript"/>
        <sz val="11"/>
        <color theme="1"/>
        <rFont val="Arial"/>
        <family val="2"/>
      </rPr>
      <t>adh11</t>
    </r>
    <r>
      <rPr>
        <b/>
        <i/>
        <sz val="11"/>
        <color theme="1"/>
        <rFont val="Arial"/>
        <family val="2"/>
      </rPr>
      <t>-pek1(DD)</t>
    </r>
    <phoneticPr fontId="19" type="noConversion"/>
  </si>
  <si>
    <r>
      <t>nda3-KM311 pmk1Δ Z::P</t>
    </r>
    <r>
      <rPr>
        <b/>
        <i/>
        <vertAlign val="subscript"/>
        <sz val="11"/>
        <color theme="1"/>
        <rFont val="Arial"/>
        <family val="2"/>
      </rPr>
      <t>adh11</t>
    </r>
    <r>
      <rPr>
        <b/>
        <i/>
        <sz val="11"/>
        <color theme="1"/>
        <rFont val="Arial"/>
        <family val="2"/>
      </rPr>
      <t>-pek1(DD)</t>
    </r>
    <phoneticPr fontId="19" type="noConversion"/>
  </si>
  <si>
    <t>nda3-KM311 lys1::Padh11-pek1(DD)</t>
    <phoneticPr fontId="19" type="noConversion"/>
  </si>
  <si>
    <r>
      <t xml:space="preserve">nda3-KM311 apc15Δ </t>
    </r>
    <r>
      <rPr>
        <b/>
        <i/>
        <sz val="11"/>
        <color indexed="8"/>
        <rFont val="Arial"/>
        <family val="2"/>
      </rPr>
      <t>lys1::Padh11-pek1(DD)</t>
    </r>
    <phoneticPr fontId="19" type="noConversion"/>
  </si>
  <si>
    <r>
      <t>nda3-KM311 apc15Δ</t>
    </r>
    <r>
      <rPr>
        <b/>
        <i/>
        <sz val="11"/>
        <color indexed="8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</si>
</sst>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_ "/>
  </numFmts>
  <fonts count="21">
    <font>
      <sz val="11"/>
      <color theme="1"/>
      <name val="等线"/>
      <charset val="134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FF"/>
      <name val="Arial"/>
      <family val="2"/>
    </font>
    <font>
      <b/>
      <sz val="11"/>
      <color rgb="FF030504"/>
      <name val="Arial"/>
      <family val="2"/>
    </font>
    <font>
      <b/>
      <i/>
      <sz val="11"/>
      <color rgb="FF000000"/>
      <name val="Arial"/>
      <family val="2"/>
    </font>
    <font>
      <b/>
      <sz val="14"/>
      <color rgb="FFFF00FF"/>
      <name val="等线"/>
      <family val="3"/>
      <charset val="134"/>
      <scheme val="minor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等线"/>
      <family val="3"/>
      <charset val="134"/>
      <scheme val="minor"/>
    </font>
    <font>
      <b/>
      <i/>
      <sz val="11"/>
      <color indexed="8"/>
      <name val="Arial"/>
      <family val="2"/>
    </font>
    <font>
      <b/>
      <i/>
      <vertAlign val="subscript"/>
      <sz val="11"/>
      <color theme="1"/>
      <name val="Arial"/>
      <family val="2"/>
    </font>
    <font>
      <b/>
      <i/>
      <vertAlign val="subscript"/>
      <sz val="11"/>
      <color rgb="FF000000"/>
      <name val="Arial"/>
      <family val="2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4" xfId="0" applyFont="1" applyBorder="1" applyAlignment="1">
      <alignment horizontal="left"/>
    </xf>
    <xf numFmtId="0" fontId="1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0" fontId="3" fillId="0" borderId="5" xfId="0" applyFont="1" applyBorder="1">
      <alignment vertical="center"/>
    </xf>
    <xf numFmtId="0" fontId="1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3" fillId="0" borderId="12" xfId="0" applyFont="1" applyBorder="1">
      <alignment vertical="center"/>
    </xf>
    <xf numFmtId="2" fontId="3" fillId="0" borderId="0" xfId="0" applyNumberFormat="1" applyFont="1">
      <alignment vertical="center"/>
    </xf>
    <xf numFmtId="2" fontId="3" fillId="0" borderId="5" xfId="0" applyNumberFormat="1" applyFont="1" applyBorder="1">
      <alignment vertical="center"/>
    </xf>
    <xf numFmtId="0" fontId="1" fillId="0" borderId="13" xfId="0" applyFont="1" applyBorder="1">
      <alignment vertical="center"/>
    </xf>
    <xf numFmtId="0" fontId="4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/>
    <xf numFmtId="0" fontId="6" fillId="0" borderId="13" xfId="0" applyFont="1" applyBorder="1" applyAlignment="1">
      <alignment horizontal="left" vertical="center" readingOrder="1"/>
    </xf>
    <xf numFmtId="0" fontId="3" fillId="0" borderId="7" xfId="0" applyFont="1" applyBorder="1" applyAlignment="1"/>
    <xf numFmtId="0" fontId="7" fillId="0" borderId="0" xfId="0" applyFont="1">
      <alignment vertical="center"/>
    </xf>
    <xf numFmtId="0" fontId="9" fillId="0" borderId="9" xfId="0" applyFont="1" applyBorder="1">
      <alignment vertical="center"/>
    </xf>
    <xf numFmtId="0" fontId="1" fillId="0" borderId="12" xfId="0" applyFont="1" applyBorder="1">
      <alignment vertical="center"/>
    </xf>
    <xf numFmtId="0" fontId="2" fillId="0" borderId="12" xfId="0" applyFont="1" applyBorder="1" applyAlignment="1"/>
    <xf numFmtId="0" fontId="11" fillId="0" borderId="0" xfId="0" applyFont="1" applyAlignment="1"/>
    <xf numFmtId="0" fontId="2" fillId="0" borderId="13" xfId="0" applyFont="1" applyBorder="1" applyAlignment="1"/>
    <xf numFmtId="0" fontId="12" fillId="0" borderId="0" xfId="0" applyFont="1" applyAlignment="1"/>
    <xf numFmtId="0" fontId="13" fillId="0" borderId="9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1" fillId="0" borderId="5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7" xfId="0" applyFont="1" applyBorder="1" applyAlignment="1">
      <alignment horizontal="right" vertical="center"/>
    </xf>
    <xf numFmtId="0" fontId="13" fillId="0" borderId="10" xfId="0" applyFont="1" applyBorder="1">
      <alignment vertical="center"/>
    </xf>
    <xf numFmtId="0" fontId="1" fillId="0" borderId="14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2" fillId="0" borderId="14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11" fillId="0" borderId="16" xfId="0" applyFont="1" applyBorder="1">
      <alignment vertical="center"/>
    </xf>
    <xf numFmtId="0" fontId="11" fillId="0" borderId="17" xfId="0" applyFont="1" applyBorder="1">
      <alignment vertical="center"/>
    </xf>
    <xf numFmtId="176" fontId="11" fillId="0" borderId="18" xfId="0" applyNumberFormat="1" applyFont="1" applyBorder="1">
      <alignment vertical="center"/>
    </xf>
    <xf numFmtId="0" fontId="11" fillId="0" borderId="19" xfId="0" applyFont="1" applyBorder="1">
      <alignment vertical="center"/>
    </xf>
    <xf numFmtId="0" fontId="2" fillId="0" borderId="0" xfId="0" applyFont="1" applyAlignment="1">
      <alignment horizontal="left"/>
    </xf>
    <xf numFmtId="0" fontId="6" fillId="0" borderId="12" xfId="0" applyFont="1" applyBorder="1" applyAlignment="1">
      <alignment horizontal="left" vertical="center" readingOrder="1"/>
    </xf>
    <xf numFmtId="0" fontId="14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1" fillId="0" borderId="7" xfId="0" applyFont="1" applyBorder="1" applyAlignment="1"/>
    <xf numFmtId="0" fontId="20" fillId="0" borderId="18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0000FF"/>
      <color rgb="FFFF00FF"/>
      <color rgb="FFFF66FF"/>
      <color rgb="FF0066FF"/>
      <color rgb="FFCC33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6"/>
  <sheetViews>
    <sheetView workbookViewId="0">
      <selection activeCell="J23" sqref="J23"/>
    </sheetView>
  </sheetViews>
  <sheetFormatPr defaultColWidth="9" defaultRowHeight="14.25"/>
  <cols>
    <col min="2" max="2" width="43.625" customWidth="1"/>
    <col min="3" max="3" width="16.375" customWidth="1"/>
    <col min="4" max="4" width="17" customWidth="1"/>
    <col min="5" max="5" width="16.375" customWidth="1"/>
    <col min="6" max="6" width="18.375" customWidth="1"/>
    <col min="7" max="7" width="13.125" customWidth="1"/>
    <col min="8" max="8" width="21.875" customWidth="1"/>
    <col min="9" max="9" width="9.125" customWidth="1"/>
    <col min="10" max="10" width="36.125" customWidth="1"/>
    <col min="11" max="11" width="5.875" customWidth="1"/>
    <col min="12" max="12" width="36.625" customWidth="1"/>
  </cols>
  <sheetData>
    <row r="1" spans="2:13" ht="28.5" customHeight="1">
      <c r="B1" s="23"/>
    </row>
    <row r="3" spans="2:13" ht="30" customHeight="1">
      <c r="B3" s="30" t="s">
        <v>15</v>
      </c>
      <c r="C3" s="17"/>
      <c r="D3" s="17"/>
      <c r="E3" s="17"/>
      <c r="F3" s="17"/>
      <c r="G3" s="18"/>
    </row>
    <row r="4" spans="2:13" ht="28.5" customHeight="1">
      <c r="B4" s="12"/>
      <c r="C4" s="19" t="s">
        <v>4</v>
      </c>
      <c r="D4" s="19" t="s">
        <v>5</v>
      </c>
      <c r="E4" s="19" t="s">
        <v>6</v>
      </c>
      <c r="F4" s="55" t="s">
        <v>10</v>
      </c>
      <c r="G4" s="56" t="s">
        <v>11</v>
      </c>
      <c r="H4" s="55" t="s">
        <v>25</v>
      </c>
      <c r="I4" s="33"/>
      <c r="J4" s="55" t="s">
        <v>43</v>
      </c>
      <c r="K4" s="33"/>
      <c r="L4" s="55" t="s">
        <v>44</v>
      </c>
      <c r="M4" s="54"/>
    </row>
    <row r="5" spans="2:13">
      <c r="B5" s="53" t="s">
        <v>3</v>
      </c>
      <c r="C5" s="20">
        <v>1</v>
      </c>
      <c r="D5" s="20">
        <v>1</v>
      </c>
      <c r="E5" s="20">
        <v>1</v>
      </c>
      <c r="F5" s="27">
        <v>1</v>
      </c>
      <c r="G5" s="36">
        <v>0</v>
      </c>
      <c r="H5" s="54"/>
      <c r="I5" s="54"/>
      <c r="J5" s="54"/>
      <c r="K5" s="54"/>
      <c r="L5" s="54"/>
      <c r="M5" s="54"/>
    </row>
    <row r="6" spans="2:13">
      <c r="B6" s="53" t="s">
        <v>26</v>
      </c>
      <c r="C6" s="20">
        <v>1.4003235759999999</v>
      </c>
      <c r="D6" s="20">
        <v>1.3568261353614699</v>
      </c>
      <c r="E6" s="20">
        <v>1.2816172455166399</v>
      </c>
      <c r="F6" s="27">
        <f>(C6+D6+E6)/3</f>
        <v>1.3462556522927034</v>
      </c>
      <c r="G6" s="36">
        <v>6.0049999999999999E-2</v>
      </c>
      <c r="H6" s="33">
        <v>5.9999999999999995E-4</v>
      </c>
      <c r="I6" s="33" t="s">
        <v>16</v>
      </c>
      <c r="J6" s="33"/>
      <c r="K6" s="33"/>
      <c r="L6" s="33"/>
      <c r="M6" s="33"/>
    </row>
    <row r="7" spans="2:13" ht="17.25">
      <c r="B7" s="53" t="s">
        <v>27</v>
      </c>
      <c r="C7" s="20">
        <v>0.50880979299999995</v>
      </c>
      <c r="D7" s="20">
        <v>0.57682879792810104</v>
      </c>
      <c r="E7" s="20">
        <v>0.48121733284011198</v>
      </c>
      <c r="F7" s="27">
        <f>(C7+D7+E7)/3</f>
        <v>0.52228530792273764</v>
      </c>
      <c r="G7" s="36">
        <v>4.9209999999999997E-2</v>
      </c>
      <c r="H7" s="32" t="s">
        <v>13</v>
      </c>
      <c r="I7" s="33" t="s">
        <v>17</v>
      </c>
      <c r="J7" s="33"/>
      <c r="K7" s="33"/>
      <c r="L7" s="33"/>
      <c r="M7" s="33"/>
    </row>
    <row r="8" spans="2:13" ht="17.25">
      <c r="B8" s="21" t="s">
        <v>28</v>
      </c>
      <c r="C8" s="22">
        <v>1.0877870540000001</v>
      </c>
      <c r="D8" s="22">
        <v>1.19054105948373</v>
      </c>
      <c r="E8" s="22">
        <v>1.2489604157382901</v>
      </c>
      <c r="F8" s="57">
        <f>(C8+D8+E8)/3</f>
        <v>1.1757628430740068</v>
      </c>
      <c r="G8" s="38">
        <v>8.1600000000000006E-2</v>
      </c>
      <c r="H8" s="33">
        <v>2.0299999999999999E-2</v>
      </c>
      <c r="I8" s="33" t="s">
        <v>18</v>
      </c>
      <c r="J8" s="33">
        <v>2.9999999999999997E-4</v>
      </c>
      <c r="K8" s="33" t="s">
        <v>16</v>
      </c>
      <c r="L8" s="33">
        <v>4.3499999999999997E-2</v>
      </c>
      <c r="M8" s="33" t="s">
        <v>18</v>
      </c>
    </row>
    <row r="11" spans="2:13">
      <c r="C11" s="29"/>
      <c r="D11" s="29"/>
      <c r="E11" s="29"/>
      <c r="F11" s="29"/>
    </row>
    <row r="12" spans="2:13">
      <c r="C12" s="20"/>
      <c r="D12" s="20"/>
      <c r="E12" s="20"/>
      <c r="F12" s="20"/>
    </row>
    <row r="13" spans="2:13">
      <c r="C13" s="29"/>
      <c r="D13" s="20"/>
      <c r="E13" s="20"/>
      <c r="F13" s="20"/>
    </row>
    <row r="14" spans="2:13">
      <c r="C14" s="29"/>
    </row>
    <row r="15" spans="2:13">
      <c r="C15" s="29"/>
    </row>
    <row r="16" spans="2:13">
      <c r="C16" s="29"/>
    </row>
  </sheetData>
  <phoneticPr fontId="1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58"/>
  <sheetViews>
    <sheetView topLeftCell="B1" workbookViewId="0">
      <selection activeCell="L12" sqref="L12"/>
    </sheetView>
  </sheetViews>
  <sheetFormatPr defaultColWidth="9" defaultRowHeight="14.25"/>
  <cols>
    <col min="1" max="1" width="9" style="5"/>
    <col min="2" max="2" width="42.375" style="5" customWidth="1"/>
    <col min="3" max="13" width="9" style="5"/>
    <col min="14" max="14" width="10.125" style="5" customWidth="1"/>
    <col min="15" max="16384" width="9" style="5"/>
  </cols>
  <sheetData>
    <row r="3" spans="2:20" ht="15">
      <c r="B3" s="59" t="s">
        <v>0</v>
      </c>
      <c r="C3" s="59"/>
      <c r="D3" s="59"/>
      <c r="E3" s="59"/>
      <c r="F3" s="59"/>
      <c r="G3" s="59"/>
      <c r="H3" s="59"/>
      <c r="N3" s="59"/>
      <c r="O3" s="59"/>
      <c r="P3" s="59"/>
      <c r="Q3" s="59"/>
      <c r="R3" s="59"/>
      <c r="S3" s="59"/>
      <c r="T3" s="59"/>
    </row>
    <row r="4" spans="2:20" ht="15">
      <c r="B4" s="1" t="s">
        <v>1</v>
      </c>
      <c r="C4" s="60" t="s">
        <v>2</v>
      </c>
      <c r="D4" s="60"/>
      <c r="E4" s="60"/>
      <c r="F4" s="60"/>
      <c r="G4" s="60"/>
      <c r="H4" s="61"/>
      <c r="N4" s="3"/>
      <c r="O4" s="66"/>
      <c r="P4" s="66"/>
      <c r="Q4" s="66"/>
      <c r="R4" s="66"/>
      <c r="S4" s="66"/>
      <c r="T4" s="66"/>
    </row>
    <row r="5" spans="2:20" ht="15">
      <c r="B5" s="2" t="s">
        <v>3</v>
      </c>
      <c r="C5" s="34">
        <v>0</v>
      </c>
      <c r="D5" s="34">
        <v>10</v>
      </c>
      <c r="E5" s="34">
        <v>20</v>
      </c>
      <c r="F5" s="34">
        <v>30</v>
      </c>
      <c r="G5" s="34">
        <v>40</v>
      </c>
      <c r="H5" s="35">
        <v>50</v>
      </c>
      <c r="N5" s="52"/>
      <c r="O5" s="34"/>
      <c r="P5" s="34"/>
      <c r="Q5" s="34"/>
      <c r="R5" s="34"/>
      <c r="S5" s="34"/>
      <c r="T5" s="34"/>
    </row>
    <row r="6" spans="2:20">
      <c r="B6" s="4" t="s">
        <v>4</v>
      </c>
      <c r="C6" s="13">
        <v>85.454549999999998</v>
      </c>
      <c r="D6" s="13">
        <v>79.820629999999994</v>
      </c>
      <c r="E6" s="13">
        <v>57.013570000000001</v>
      </c>
      <c r="F6" s="13">
        <v>41.037739999999999</v>
      </c>
      <c r="G6" s="13">
        <v>27.755099999999999</v>
      </c>
      <c r="H6" s="14">
        <v>23.287669999999999</v>
      </c>
      <c r="O6" s="13"/>
      <c r="P6" s="13"/>
      <c r="Q6" s="13"/>
      <c r="R6" s="13"/>
      <c r="S6" s="13"/>
      <c r="T6" s="13"/>
    </row>
    <row r="7" spans="2:20">
      <c r="B7" s="4" t="s">
        <v>5</v>
      </c>
      <c r="C7" s="13">
        <v>95.890410000000003</v>
      </c>
      <c r="D7" s="13">
        <v>92.342339999999993</v>
      </c>
      <c r="E7" s="13">
        <v>56.378599999999999</v>
      </c>
      <c r="F7" s="13">
        <v>38.062280000000001</v>
      </c>
      <c r="G7" s="13">
        <v>31.623930000000001</v>
      </c>
      <c r="H7" s="14">
        <v>18.942730000000001</v>
      </c>
      <c r="O7" s="13"/>
      <c r="P7" s="13"/>
      <c r="Q7" s="13"/>
      <c r="R7" s="13"/>
      <c r="S7" s="13"/>
      <c r="T7" s="13"/>
    </row>
    <row r="8" spans="2:20">
      <c r="B8" s="4" t="s">
        <v>6</v>
      </c>
      <c r="C8" s="13">
        <v>84.063749999999999</v>
      </c>
      <c r="D8" s="13">
        <v>82.159620000000004</v>
      </c>
      <c r="E8" s="13">
        <v>51.282049999999998</v>
      </c>
      <c r="F8" s="13">
        <v>41.148330000000001</v>
      </c>
      <c r="G8" s="13">
        <v>27.66798</v>
      </c>
      <c r="H8" s="14">
        <v>17.46725</v>
      </c>
      <c r="O8" s="13"/>
      <c r="P8" s="13"/>
      <c r="Q8" s="13"/>
      <c r="R8" s="13"/>
      <c r="S8" s="13"/>
      <c r="T8" s="13"/>
    </row>
    <row r="9" spans="2:20" ht="15">
      <c r="B9" s="7" t="s">
        <v>7</v>
      </c>
      <c r="C9" s="13">
        <f t="shared" ref="C9:H9" si="0">AVERAGE(C6:C8)</f>
        <v>88.469570000000019</v>
      </c>
      <c r="D9" s="13">
        <f t="shared" si="0"/>
        <v>84.774196666666668</v>
      </c>
      <c r="E9" s="13">
        <f t="shared" si="0"/>
        <v>54.891406666666661</v>
      </c>
      <c r="F9" s="13">
        <f t="shared" si="0"/>
        <v>40.082783333333332</v>
      </c>
      <c r="G9" s="13">
        <f t="shared" si="0"/>
        <v>29.01567</v>
      </c>
      <c r="H9" s="14">
        <f t="shared" si="0"/>
        <v>19.899216666666668</v>
      </c>
      <c r="N9" s="3"/>
      <c r="O9" s="13"/>
      <c r="P9" s="13"/>
      <c r="Q9" s="13"/>
      <c r="R9" s="13"/>
      <c r="S9" s="13"/>
      <c r="T9" s="13"/>
    </row>
    <row r="10" spans="2:20" ht="15" thickBot="1">
      <c r="B10" s="8" t="s">
        <v>8</v>
      </c>
      <c r="C10" s="9">
        <v>6.4660000000000002</v>
      </c>
      <c r="D10" s="9">
        <v>6.657</v>
      </c>
      <c r="E10" s="9">
        <v>3.1419999999999999</v>
      </c>
      <c r="F10" s="9">
        <v>1.7529999999999999</v>
      </c>
      <c r="G10" s="9">
        <v>2.2549999999999999</v>
      </c>
      <c r="H10" s="10">
        <v>3.0259999999999998</v>
      </c>
    </row>
    <row r="11" spans="2:20">
      <c r="B11" s="16"/>
    </row>
    <row r="12" spans="2:20">
      <c r="B12" s="16"/>
    </row>
    <row r="13" spans="2:20" ht="15">
      <c r="N13" s="59"/>
      <c r="O13" s="59"/>
      <c r="P13" s="59"/>
      <c r="Q13" s="59"/>
      <c r="R13" s="59"/>
      <c r="S13" s="59"/>
      <c r="T13" s="59"/>
    </row>
    <row r="14" spans="2:20" ht="15">
      <c r="B14" s="1" t="s">
        <v>1</v>
      </c>
      <c r="C14" s="60" t="s">
        <v>2</v>
      </c>
      <c r="D14" s="60"/>
      <c r="E14" s="60"/>
      <c r="F14" s="60"/>
      <c r="G14" s="60"/>
      <c r="H14" s="61"/>
      <c r="N14" s="3"/>
      <c r="O14" s="66"/>
      <c r="P14" s="66"/>
      <c r="Q14" s="66"/>
      <c r="R14" s="66"/>
      <c r="S14" s="66"/>
      <c r="T14" s="66"/>
    </row>
    <row r="15" spans="2:20" ht="15">
      <c r="B15" s="2" t="s">
        <v>52</v>
      </c>
      <c r="C15" s="34">
        <v>0</v>
      </c>
      <c r="D15" s="34">
        <v>10</v>
      </c>
      <c r="E15" s="34">
        <v>20</v>
      </c>
      <c r="F15" s="34">
        <v>30</v>
      </c>
      <c r="G15" s="34">
        <v>40</v>
      </c>
      <c r="H15" s="35">
        <v>50</v>
      </c>
      <c r="N15" s="52"/>
      <c r="O15" s="34"/>
      <c r="P15" s="34"/>
      <c r="Q15" s="34"/>
      <c r="R15" s="34"/>
      <c r="S15" s="34"/>
      <c r="T15" s="34"/>
    </row>
    <row r="16" spans="2:20">
      <c r="B16" s="4" t="s">
        <v>4</v>
      </c>
      <c r="C16" s="13">
        <v>67.532470000000004</v>
      </c>
      <c r="D16" s="13">
        <v>59.583329999999997</v>
      </c>
      <c r="E16" s="13">
        <v>42.173909999999999</v>
      </c>
      <c r="F16" s="13">
        <v>34.134619999999998</v>
      </c>
      <c r="G16" s="13">
        <v>25.91093</v>
      </c>
      <c r="H16" s="14">
        <v>19.61722</v>
      </c>
      <c r="O16" s="13"/>
      <c r="P16" s="13"/>
      <c r="Q16" s="13"/>
      <c r="R16" s="13"/>
      <c r="S16" s="13"/>
      <c r="T16" s="13"/>
    </row>
    <row r="17" spans="2:20">
      <c r="B17" s="4" t="s">
        <v>5</v>
      </c>
      <c r="C17" s="13">
        <v>68.325789999999998</v>
      </c>
      <c r="D17" s="13">
        <v>55.194809999999997</v>
      </c>
      <c r="E17" s="13">
        <v>49.084249999999997</v>
      </c>
      <c r="F17" s="13">
        <v>35.684649999999998</v>
      </c>
      <c r="G17" s="13">
        <v>23.75479</v>
      </c>
      <c r="H17" s="14">
        <v>21.875</v>
      </c>
      <c r="O17" s="13"/>
      <c r="P17" s="13"/>
      <c r="Q17" s="13"/>
      <c r="R17" s="13"/>
      <c r="S17" s="13"/>
      <c r="T17" s="13"/>
    </row>
    <row r="18" spans="2:20">
      <c r="B18" s="4" t="s">
        <v>6</v>
      </c>
      <c r="C18" s="13">
        <v>69.869</v>
      </c>
      <c r="D18" s="13">
        <v>67.424239999999998</v>
      </c>
      <c r="E18" s="13">
        <v>48.951050000000002</v>
      </c>
      <c r="F18" s="13">
        <v>49.2</v>
      </c>
      <c r="G18" s="13">
        <v>30.627310000000001</v>
      </c>
      <c r="H18" s="14">
        <v>25.83333</v>
      </c>
      <c r="O18" s="13"/>
      <c r="P18" s="13"/>
      <c r="Q18" s="13"/>
      <c r="R18" s="13"/>
      <c r="S18" s="13"/>
      <c r="T18" s="13"/>
    </row>
    <row r="19" spans="2:20" ht="15">
      <c r="B19" s="7" t="s">
        <v>7</v>
      </c>
      <c r="C19" s="13">
        <f t="shared" ref="C19:H19" si="1">AVERAGE(C16:C18)</f>
        <v>68.575753333333338</v>
      </c>
      <c r="D19" s="13">
        <f t="shared" si="1"/>
        <v>60.734126666666668</v>
      </c>
      <c r="E19" s="13">
        <f t="shared" si="1"/>
        <v>46.736403333333335</v>
      </c>
      <c r="F19" s="13">
        <f t="shared" si="1"/>
        <v>39.673089999999995</v>
      </c>
      <c r="G19" s="13">
        <f t="shared" si="1"/>
        <v>26.764343333333333</v>
      </c>
      <c r="H19" s="14">
        <f t="shared" si="1"/>
        <v>22.441850000000002</v>
      </c>
      <c r="N19" s="3"/>
      <c r="O19" s="13"/>
      <c r="P19" s="13"/>
      <c r="Q19" s="13"/>
      <c r="R19" s="13"/>
      <c r="S19" s="13"/>
      <c r="T19" s="13"/>
    </row>
    <row r="20" spans="2:20" ht="15" thickBot="1">
      <c r="B20" s="8" t="s">
        <v>8</v>
      </c>
      <c r="C20" s="9">
        <v>1.1890000000000001</v>
      </c>
      <c r="D20" s="9">
        <v>6.1959999999999997</v>
      </c>
      <c r="E20" s="9">
        <v>3.952</v>
      </c>
      <c r="F20" s="9">
        <v>8.2899999999999991</v>
      </c>
      <c r="G20" s="9">
        <v>3.5179999999999998</v>
      </c>
      <c r="H20" s="10">
        <v>3.1429999999999998</v>
      </c>
    </row>
    <row r="21" spans="2:20">
      <c r="B21" s="16"/>
    </row>
    <row r="22" spans="2:20">
      <c r="B22" s="16"/>
    </row>
    <row r="23" spans="2:20" ht="15">
      <c r="N23" s="59"/>
      <c r="O23" s="59"/>
      <c r="P23" s="59"/>
      <c r="Q23" s="59"/>
      <c r="R23" s="59"/>
      <c r="S23" s="59"/>
      <c r="T23" s="59"/>
    </row>
    <row r="24" spans="2:20" ht="15">
      <c r="B24" s="1" t="s">
        <v>1</v>
      </c>
      <c r="C24" s="60" t="s">
        <v>2</v>
      </c>
      <c r="D24" s="60"/>
      <c r="E24" s="60"/>
      <c r="F24" s="60"/>
      <c r="G24" s="60"/>
      <c r="H24" s="61"/>
      <c r="N24" s="3"/>
      <c r="O24" s="66"/>
      <c r="P24" s="66"/>
      <c r="Q24" s="66"/>
      <c r="R24" s="66"/>
      <c r="S24" s="66"/>
      <c r="T24" s="66"/>
    </row>
    <row r="25" spans="2:20" ht="15">
      <c r="B25" s="2" t="s">
        <v>50</v>
      </c>
      <c r="C25" s="34">
        <v>0</v>
      </c>
      <c r="D25" s="34">
        <v>10</v>
      </c>
      <c r="E25" s="34">
        <v>20</v>
      </c>
      <c r="F25" s="34">
        <v>30</v>
      </c>
      <c r="G25" s="34">
        <v>40</v>
      </c>
      <c r="H25" s="35">
        <v>50</v>
      </c>
      <c r="N25" s="52"/>
      <c r="O25" s="34"/>
      <c r="P25" s="34"/>
      <c r="Q25" s="34"/>
      <c r="R25" s="34"/>
      <c r="S25" s="34"/>
      <c r="T25" s="34"/>
    </row>
    <row r="26" spans="2:20">
      <c r="B26" s="4" t="s">
        <v>4</v>
      </c>
      <c r="C26" s="13">
        <v>83.817430000000002</v>
      </c>
      <c r="D26" s="13">
        <v>82.700419999999994</v>
      </c>
      <c r="E26" s="13">
        <v>71.238939999999999</v>
      </c>
      <c r="F26" s="13">
        <v>58.189660000000003</v>
      </c>
      <c r="G26" s="13">
        <v>46.341459999999998</v>
      </c>
      <c r="H26" s="14">
        <v>39.285710000000002</v>
      </c>
      <c r="O26" s="13"/>
      <c r="P26" s="13"/>
      <c r="Q26" s="13"/>
      <c r="R26" s="13"/>
      <c r="S26" s="13"/>
      <c r="T26" s="13"/>
    </row>
    <row r="27" spans="2:20">
      <c r="B27" s="4" t="s">
        <v>5</v>
      </c>
      <c r="C27" s="13">
        <v>87.148589999999999</v>
      </c>
      <c r="D27" s="13">
        <v>84.586470000000006</v>
      </c>
      <c r="E27" s="13">
        <v>66.780820000000006</v>
      </c>
      <c r="F27" s="13">
        <v>62.020910000000001</v>
      </c>
      <c r="G27" s="13">
        <v>45.581400000000002</v>
      </c>
      <c r="H27" s="14">
        <v>30.43478</v>
      </c>
      <c r="O27" s="13"/>
      <c r="P27" s="13"/>
      <c r="Q27" s="13"/>
      <c r="R27" s="13"/>
      <c r="S27" s="13"/>
      <c r="T27" s="13"/>
    </row>
    <row r="28" spans="2:20">
      <c r="B28" s="4" t="s">
        <v>6</v>
      </c>
      <c r="C28" s="13">
        <v>86.729860000000002</v>
      </c>
      <c r="D28" s="13">
        <v>83.035709999999995</v>
      </c>
      <c r="E28" s="13">
        <v>67.175569999999993</v>
      </c>
      <c r="F28" s="13">
        <v>53.903350000000003</v>
      </c>
      <c r="G28" s="13">
        <v>45.021650000000001</v>
      </c>
      <c r="H28" s="14">
        <v>42.259410000000003</v>
      </c>
      <c r="O28" s="13"/>
      <c r="P28" s="13"/>
      <c r="Q28" s="13"/>
      <c r="R28" s="13"/>
      <c r="S28" s="13"/>
      <c r="T28" s="13"/>
    </row>
    <row r="29" spans="2:20" ht="15">
      <c r="B29" s="7" t="s">
        <v>7</v>
      </c>
      <c r="C29" s="13">
        <f t="shared" ref="C29:H29" si="2">AVERAGE(C26:C28)</f>
        <v>85.898626666666658</v>
      </c>
      <c r="D29" s="13">
        <f t="shared" si="2"/>
        <v>83.440866666666665</v>
      </c>
      <c r="E29" s="13">
        <f t="shared" si="2"/>
        <v>68.398443333333333</v>
      </c>
      <c r="F29" s="13">
        <f t="shared" si="2"/>
        <v>58.037973333333333</v>
      </c>
      <c r="G29" s="13">
        <f t="shared" si="2"/>
        <v>45.64817</v>
      </c>
      <c r="H29" s="14">
        <f t="shared" si="2"/>
        <v>37.326633333333334</v>
      </c>
      <c r="N29" s="3"/>
      <c r="O29" s="13"/>
      <c r="P29" s="13"/>
      <c r="Q29" s="13"/>
      <c r="R29" s="13"/>
      <c r="S29" s="13"/>
      <c r="T29" s="13"/>
    </row>
    <row r="30" spans="2:20" ht="15" thickBot="1">
      <c r="B30" s="8" t="s">
        <v>8</v>
      </c>
      <c r="C30" s="9">
        <v>1.8140000000000001</v>
      </c>
      <c r="D30" s="9">
        <v>1.0069999999999999</v>
      </c>
      <c r="E30" s="9">
        <v>2.468</v>
      </c>
      <c r="F30" s="9">
        <v>4.0620000000000003</v>
      </c>
      <c r="G30" s="9">
        <v>0.66249999999999998</v>
      </c>
      <c r="H30" s="10">
        <v>6.1550000000000002</v>
      </c>
    </row>
    <row r="31" spans="2:20">
      <c r="B31" s="16"/>
    </row>
    <row r="32" spans="2:20">
      <c r="B32" s="16"/>
    </row>
    <row r="33" spans="2:20" ht="15">
      <c r="N33" s="59"/>
      <c r="O33" s="59"/>
      <c r="P33" s="59"/>
      <c r="Q33" s="59"/>
      <c r="R33" s="59"/>
      <c r="S33" s="59"/>
      <c r="T33" s="59"/>
    </row>
    <row r="34" spans="2:20" ht="15">
      <c r="B34" s="1" t="s">
        <v>1</v>
      </c>
      <c r="C34" s="60" t="s">
        <v>2</v>
      </c>
      <c r="D34" s="60"/>
      <c r="E34" s="60"/>
      <c r="F34" s="60"/>
      <c r="G34" s="60"/>
      <c r="H34" s="61"/>
      <c r="N34" s="3"/>
      <c r="O34" s="66"/>
      <c r="P34" s="66"/>
      <c r="Q34" s="66"/>
      <c r="R34" s="66"/>
      <c r="S34" s="66"/>
      <c r="T34" s="66"/>
    </row>
    <row r="35" spans="2:20" ht="15">
      <c r="B35" s="2" t="s">
        <v>51</v>
      </c>
      <c r="C35" s="34">
        <v>0</v>
      </c>
      <c r="D35" s="34">
        <v>10</v>
      </c>
      <c r="E35" s="34">
        <v>20</v>
      </c>
      <c r="F35" s="34">
        <v>30</v>
      </c>
      <c r="G35" s="34">
        <v>40</v>
      </c>
      <c r="H35" s="35">
        <v>50</v>
      </c>
      <c r="N35" s="52"/>
      <c r="O35" s="34"/>
      <c r="P35" s="34"/>
      <c r="Q35" s="34"/>
      <c r="R35" s="34"/>
      <c r="S35" s="34"/>
      <c r="T35" s="34"/>
    </row>
    <row r="36" spans="2:20">
      <c r="B36" s="4" t="s">
        <v>4</v>
      </c>
      <c r="C36" s="13">
        <v>65.371020000000001</v>
      </c>
      <c r="D36" s="13">
        <v>55.660380000000004</v>
      </c>
      <c r="E36" s="13">
        <v>45.416670000000003</v>
      </c>
      <c r="F36" s="13">
        <v>34</v>
      </c>
      <c r="G36" s="13">
        <v>22.380949999999999</v>
      </c>
      <c r="H36" s="14">
        <v>17.1875</v>
      </c>
      <c r="O36" s="13"/>
      <c r="P36" s="13"/>
      <c r="Q36" s="13"/>
      <c r="R36" s="13"/>
      <c r="S36" s="13"/>
      <c r="T36" s="13"/>
    </row>
    <row r="37" spans="2:20">
      <c r="B37" s="4" t="s">
        <v>5</v>
      </c>
      <c r="C37" s="13">
        <v>63.829790000000003</v>
      </c>
      <c r="D37" s="13">
        <v>60.546880000000002</v>
      </c>
      <c r="E37" s="13">
        <v>50.196080000000002</v>
      </c>
      <c r="F37" s="13">
        <v>45.714289999999998</v>
      </c>
      <c r="G37" s="13">
        <v>27.34694</v>
      </c>
      <c r="H37" s="14">
        <v>20</v>
      </c>
      <c r="O37" s="13"/>
      <c r="P37" s="13"/>
      <c r="Q37" s="13"/>
      <c r="R37" s="13"/>
      <c r="S37" s="13"/>
      <c r="T37" s="13"/>
    </row>
    <row r="38" spans="2:20">
      <c r="B38" s="4" t="s">
        <v>6</v>
      </c>
      <c r="C38" s="13">
        <v>67.058823529999998</v>
      </c>
      <c r="D38" s="13">
        <v>65.116279070000004</v>
      </c>
      <c r="E38" s="13">
        <v>54.028436020000001</v>
      </c>
      <c r="F38" s="13">
        <v>47.727272730000003</v>
      </c>
      <c r="G38" s="13">
        <v>28.571428569999998</v>
      </c>
      <c r="H38" s="14">
        <v>22.160664820000001</v>
      </c>
      <c r="O38" s="13"/>
      <c r="P38" s="13"/>
      <c r="Q38" s="13"/>
      <c r="R38" s="13"/>
      <c r="S38" s="13"/>
      <c r="T38" s="13"/>
    </row>
    <row r="39" spans="2:20" ht="15">
      <c r="B39" s="7" t="s">
        <v>7</v>
      </c>
      <c r="C39" s="13">
        <f t="shared" ref="C39:H39" si="3">AVERAGE(C36:C38)</f>
        <v>65.419877843333325</v>
      </c>
      <c r="D39" s="13">
        <f t="shared" si="3"/>
        <v>60.441179690000006</v>
      </c>
      <c r="E39" s="13">
        <f t="shared" si="3"/>
        <v>49.880395340000007</v>
      </c>
      <c r="F39" s="13">
        <f t="shared" si="3"/>
        <v>42.480520910000003</v>
      </c>
      <c r="G39" s="13">
        <f t="shared" si="3"/>
        <v>26.099772856666664</v>
      </c>
      <c r="H39" s="14">
        <f t="shared" si="3"/>
        <v>19.782721606666666</v>
      </c>
      <c r="N39" s="3"/>
      <c r="O39" s="13"/>
      <c r="P39" s="13"/>
      <c r="Q39" s="13"/>
      <c r="R39" s="13"/>
      <c r="S39" s="13"/>
      <c r="T39" s="13"/>
    </row>
    <row r="40" spans="2:20" ht="15" thickBot="1">
      <c r="B40" s="8" t="s">
        <v>8</v>
      </c>
      <c r="C40" s="9">
        <v>1.6160000000000001</v>
      </c>
      <c r="D40" s="9">
        <v>4.7309999999999999</v>
      </c>
      <c r="E40" s="9">
        <v>4.3140000000000001</v>
      </c>
      <c r="F40" s="9">
        <v>7.4130000000000003</v>
      </c>
      <c r="G40" s="9">
        <v>3.2789999999999999</v>
      </c>
      <c r="H40" s="10">
        <v>2.492</v>
      </c>
    </row>
    <row r="41" spans="2:20">
      <c r="B41" s="16"/>
    </row>
    <row r="42" spans="2:20">
      <c r="B42" s="16"/>
    </row>
    <row r="43" spans="2:20" ht="15">
      <c r="N43" s="59"/>
      <c r="O43" s="59"/>
      <c r="P43" s="59"/>
      <c r="Q43" s="59"/>
      <c r="R43" s="59"/>
      <c r="S43" s="59"/>
      <c r="T43" s="59"/>
    </row>
    <row r="44" spans="2:20" ht="15">
      <c r="N44" s="59"/>
      <c r="O44" s="59"/>
      <c r="P44" s="59"/>
      <c r="Q44" s="59"/>
      <c r="R44" s="59"/>
      <c r="S44" s="59"/>
      <c r="T44" s="59"/>
    </row>
    <row r="45" spans="2:20" ht="15">
      <c r="N45" s="3"/>
      <c r="O45" s="66"/>
      <c r="P45" s="66"/>
      <c r="Q45" s="66"/>
      <c r="R45" s="66"/>
      <c r="S45" s="66"/>
      <c r="T45" s="66"/>
    </row>
    <row r="46" spans="2:20" ht="15">
      <c r="N46" s="52"/>
      <c r="O46" s="34"/>
      <c r="P46" s="34"/>
      <c r="Q46" s="34"/>
      <c r="R46" s="34"/>
      <c r="S46" s="34"/>
      <c r="T46" s="34"/>
    </row>
    <row r="47" spans="2:20">
      <c r="O47" s="13"/>
      <c r="P47" s="13"/>
      <c r="Q47" s="13"/>
      <c r="R47" s="13"/>
      <c r="S47" s="13"/>
      <c r="T47" s="13"/>
    </row>
    <row r="48" spans="2:20">
      <c r="O48" s="13"/>
      <c r="P48" s="13"/>
      <c r="Q48" s="13"/>
      <c r="R48" s="13"/>
      <c r="S48" s="13"/>
      <c r="T48" s="13"/>
    </row>
    <row r="49" spans="14:20">
      <c r="O49" s="13"/>
      <c r="P49" s="13"/>
      <c r="Q49" s="13"/>
      <c r="R49" s="13"/>
      <c r="S49" s="13"/>
      <c r="T49" s="13"/>
    </row>
    <row r="50" spans="14:20" ht="15">
      <c r="N50" s="3"/>
      <c r="O50" s="13"/>
      <c r="P50" s="13"/>
      <c r="Q50" s="13"/>
      <c r="R50" s="13"/>
      <c r="S50" s="13"/>
      <c r="T50" s="13"/>
    </row>
    <row r="52" spans="14:20" ht="15">
      <c r="N52" s="59"/>
      <c r="O52" s="59"/>
      <c r="P52" s="59"/>
      <c r="Q52" s="59"/>
      <c r="R52" s="59"/>
      <c r="S52" s="59"/>
      <c r="T52" s="59"/>
    </row>
    <row r="53" spans="14:20" ht="15">
      <c r="N53" s="3"/>
      <c r="O53" s="66"/>
      <c r="P53" s="66"/>
      <c r="Q53" s="66"/>
      <c r="R53" s="66"/>
      <c r="S53" s="66"/>
      <c r="T53" s="66"/>
    </row>
    <row r="54" spans="14:20" ht="15">
      <c r="N54" s="52"/>
      <c r="O54" s="34"/>
      <c r="P54" s="34"/>
      <c r="Q54" s="34"/>
      <c r="R54" s="34"/>
      <c r="S54" s="34"/>
      <c r="T54" s="34"/>
    </row>
    <row r="55" spans="14:20">
      <c r="O55" s="13"/>
      <c r="P55" s="13"/>
      <c r="Q55" s="13"/>
      <c r="R55" s="13"/>
      <c r="S55" s="13"/>
      <c r="T55" s="13"/>
    </row>
    <row r="56" spans="14:20">
      <c r="O56" s="13"/>
      <c r="P56" s="13"/>
      <c r="Q56" s="13"/>
      <c r="R56" s="13"/>
      <c r="S56" s="13"/>
      <c r="T56" s="13"/>
    </row>
    <row r="57" spans="14:20">
      <c r="O57" s="13"/>
      <c r="P57" s="13"/>
      <c r="Q57" s="13"/>
      <c r="R57" s="13"/>
      <c r="S57" s="13"/>
      <c r="T57" s="13"/>
    </row>
    <row r="58" spans="14:20" ht="15">
      <c r="N58" s="3"/>
      <c r="O58" s="13"/>
      <c r="P58" s="13"/>
      <c r="Q58" s="13"/>
      <c r="R58" s="13"/>
      <c r="S58" s="13"/>
      <c r="T58" s="13"/>
    </row>
  </sheetData>
  <mergeCells count="18">
    <mergeCell ref="O45:T45"/>
    <mergeCell ref="N52:T52"/>
    <mergeCell ref="O53:T53"/>
    <mergeCell ref="N33:T33"/>
    <mergeCell ref="C34:H34"/>
    <mergeCell ref="O34:T34"/>
    <mergeCell ref="N43:T43"/>
    <mergeCell ref="N44:T44"/>
    <mergeCell ref="C14:H14"/>
    <mergeCell ref="O14:T14"/>
    <mergeCell ref="N23:T23"/>
    <mergeCell ref="C24:H24"/>
    <mergeCell ref="O24:T24"/>
    <mergeCell ref="B3:H3"/>
    <mergeCell ref="N3:T3"/>
    <mergeCell ref="C4:H4"/>
    <mergeCell ref="O4:T4"/>
    <mergeCell ref="N13:T13"/>
  </mergeCells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P26"/>
  <sheetViews>
    <sheetView topLeftCell="B1" workbookViewId="0">
      <selection activeCell="G21" sqref="G21"/>
    </sheetView>
  </sheetViews>
  <sheetFormatPr defaultColWidth="9" defaultRowHeight="14.25"/>
  <cols>
    <col min="3" max="3" width="58" customWidth="1"/>
    <col min="4" max="6" width="13.625" customWidth="1"/>
    <col min="7" max="7" width="58" customWidth="1"/>
    <col min="8" max="8" width="13.625" customWidth="1"/>
    <col min="9" max="9" width="13.5" customWidth="1"/>
    <col min="10" max="10" width="13.375" customWidth="1"/>
    <col min="11" max="12" width="13.125" customWidth="1"/>
    <col min="13" max="13" width="17.625" customWidth="1"/>
  </cols>
  <sheetData>
    <row r="2" spans="3:16" ht="30" customHeight="1">
      <c r="C2" s="23"/>
    </row>
    <row r="4" spans="3:16" ht="31.5" customHeight="1">
      <c r="C4" s="11"/>
      <c r="D4" s="62" t="s">
        <v>14</v>
      </c>
      <c r="E4" s="62"/>
      <c r="F4" s="63"/>
      <c r="G4" s="24"/>
      <c r="H4" s="64" t="s">
        <v>15</v>
      </c>
      <c r="I4" s="64"/>
      <c r="J4" s="65"/>
      <c r="K4" s="30" t="s">
        <v>10</v>
      </c>
      <c r="L4" s="40" t="s">
        <v>11</v>
      </c>
      <c r="M4" s="41" t="s">
        <v>12</v>
      </c>
      <c r="N4" s="42"/>
      <c r="O4" s="43" t="s">
        <v>21</v>
      </c>
      <c r="P4" s="42"/>
    </row>
    <row r="5" spans="3:16" ht="25.5" customHeight="1">
      <c r="C5" s="25"/>
      <c r="D5" s="19" t="s">
        <v>4</v>
      </c>
      <c r="E5" s="19" t="s">
        <v>5</v>
      </c>
      <c r="F5" s="19" t="s">
        <v>6</v>
      </c>
      <c r="G5" s="25"/>
      <c r="H5" s="19" t="s">
        <v>4</v>
      </c>
      <c r="I5" s="19" t="s">
        <v>5</v>
      </c>
      <c r="J5" s="31" t="s">
        <v>6</v>
      </c>
      <c r="K5" s="12"/>
      <c r="L5" s="5"/>
      <c r="M5" s="44"/>
      <c r="N5" s="45"/>
      <c r="O5" s="44"/>
      <c r="P5" s="45"/>
    </row>
    <row r="6" spans="3:16" ht="17.25">
      <c r="C6" s="26" t="s">
        <v>20</v>
      </c>
      <c r="D6" s="20">
        <v>0.372093023255814</v>
      </c>
      <c r="E6" s="20">
        <v>0.29063097514340303</v>
      </c>
      <c r="F6" s="20">
        <v>0.30425680390788601</v>
      </c>
      <c r="G6" s="26" t="s">
        <v>20</v>
      </c>
      <c r="H6" s="20">
        <v>1</v>
      </c>
      <c r="I6" s="20">
        <v>1</v>
      </c>
      <c r="J6" s="6">
        <v>1</v>
      </c>
      <c r="K6" s="25">
        <f>(H6+I6+J6)/3</f>
        <v>1</v>
      </c>
      <c r="L6" s="5">
        <v>0</v>
      </c>
      <c r="M6" s="44"/>
      <c r="N6" s="45"/>
      <c r="O6" s="44"/>
      <c r="P6" s="45"/>
    </row>
    <row r="7" spans="3:16" ht="17.25">
      <c r="C7" s="26" t="s">
        <v>45</v>
      </c>
      <c r="D7" s="20">
        <v>0.27477203647416398</v>
      </c>
      <c r="E7" s="20">
        <v>0.210391276459269</v>
      </c>
      <c r="F7" s="20">
        <v>0.23964308476736801</v>
      </c>
      <c r="G7" s="26" t="s">
        <v>45</v>
      </c>
      <c r="H7" s="20">
        <f>D7/D6</f>
        <v>0.73844984802431557</v>
      </c>
      <c r="I7" s="20">
        <f>E7/E6</f>
        <v>0.72391208939603846</v>
      </c>
      <c r="J7" s="6">
        <f>F7/F6</f>
        <v>0.78763426713678408</v>
      </c>
      <c r="K7" s="25">
        <f t="shared" ref="K7:K14" si="0">(H7+I7+J7)/3</f>
        <v>0.74999873485237945</v>
      </c>
      <c r="L7" s="5">
        <v>3.3390000000000003E-2</v>
      </c>
      <c r="M7" s="46">
        <v>2.0000000000000001E-4</v>
      </c>
      <c r="N7" s="47" t="s">
        <v>16</v>
      </c>
      <c r="O7" s="46"/>
      <c r="P7" s="47"/>
    </row>
    <row r="8" spans="3:16" ht="17.25">
      <c r="C8" s="26" t="s">
        <v>29</v>
      </c>
      <c r="D8" s="20">
        <v>0.69029374201787996</v>
      </c>
      <c r="E8" s="20">
        <v>0.41310344827586198</v>
      </c>
      <c r="F8" s="20">
        <v>0.43938422065426602</v>
      </c>
      <c r="G8" s="26" t="s">
        <v>29</v>
      </c>
      <c r="H8" s="20">
        <f>D8/D6</f>
        <v>1.8551644316730522</v>
      </c>
      <c r="I8" s="20">
        <f>E8/E6</f>
        <v>1.4214019963702378</v>
      </c>
      <c r="J8" s="6">
        <f>F8/F6</f>
        <v>1.4441229087100051</v>
      </c>
      <c r="K8" s="25">
        <f t="shared" si="0"/>
        <v>1.5735631122510985</v>
      </c>
      <c r="L8" s="5">
        <v>0.24410000000000001</v>
      </c>
      <c r="M8" s="46">
        <v>1.52E-2</v>
      </c>
      <c r="N8" s="47" t="s">
        <v>18</v>
      </c>
      <c r="O8" s="46"/>
      <c r="P8" s="47"/>
    </row>
    <row r="9" spans="3:16" ht="17.25">
      <c r="C9" s="26" t="s">
        <v>46</v>
      </c>
      <c r="D9" s="27">
        <v>0.54684778000000001</v>
      </c>
      <c r="E9" s="20">
        <v>0.360083740404745</v>
      </c>
      <c r="F9" s="20">
        <v>0.36137931034482801</v>
      </c>
      <c r="G9" s="26" t="s">
        <v>46</v>
      </c>
      <c r="H9" s="20">
        <f>D9/D6</f>
        <v>1.4696534087499997</v>
      </c>
      <c r="I9" s="20">
        <f>E9/E6</f>
        <v>1.2389723436294862</v>
      </c>
      <c r="J9" s="6">
        <f>F9/F6</f>
        <v>1.1877443846883893</v>
      </c>
      <c r="K9" s="25">
        <f t="shared" si="0"/>
        <v>1.2987900456892918</v>
      </c>
      <c r="L9" s="5">
        <v>0.1502</v>
      </c>
      <c r="M9" s="48">
        <v>2.6100000000000002E-2</v>
      </c>
      <c r="N9" s="49" t="s">
        <v>18</v>
      </c>
      <c r="O9" s="46">
        <v>3.5000000000000001E-3</v>
      </c>
      <c r="P9" s="47" t="s">
        <v>19</v>
      </c>
    </row>
    <row r="10" spans="3:16" ht="17.25">
      <c r="C10" s="26" t="s">
        <v>30</v>
      </c>
      <c r="D10" s="20">
        <v>0.81317289423685901</v>
      </c>
      <c r="E10" s="20">
        <v>0.68164556962025302</v>
      </c>
      <c r="F10" s="20">
        <v>0.49240506329113898</v>
      </c>
      <c r="G10" s="26" t="s">
        <v>30</v>
      </c>
      <c r="H10" s="20">
        <f>D10/D6</f>
        <v>2.1854021532615584</v>
      </c>
      <c r="I10" s="20">
        <f>E10/E6</f>
        <v>2.3453989007328477</v>
      </c>
      <c r="J10" s="6">
        <f>F10/F6</f>
        <v>1.6183863662756905</v>
      </c>
      <c r="K10" s="25">
        <f t="shared" si="0"/>
        <v>2.0497291400900322</v>
      </c>
      <c r="L10" s="5">
        <v>0.38200000000000001</v>
      </c>
      <c r="M10" s="48">
        <v>8.8999999999999999E-3</v>
      </c>
      <c r="N10" s="49" t="s">
        <v>19</v>
      </c>
      <c r="O10" s="46"/>
      <c r="P10" s="47"/>
    </row>
    <row r="11" spans="3:16" ht="17.25">
      <c r="C11" s="26" t="s">
        <v>47</v>
      </c>
      <c r="D11" s="20">
        <v>0.79724655819774704</v>
      </c>
      <c r="E11" s="20">
        <v>0.52614590058101995</v>
      </c>
      <c r="F11" s="20">
        <v>0.46933505487411198</v>
      </c>
      <c r="G11" s="26" t="s">
        <v>47</v>
      </c>
      <c r="H11" s="20">
        <f>D11/D6</f>
        <v>2.142600125156445</v>
      </c>
      <c r="I11" s="20">
        <f>E11/E6</f>
        <v>1.8103572763412752</v>
      </c>
      <c r="J11" s="6">
        <f>F11/F6</f>
        <v>1.542562233106884</v>
      </c>
      <c r="K11" s="25">
        <f t="shared" si="0"/>
        <v>1.8318398782015348</v>
      </c>
      <c r="L11" s="5">
        <v>0.30059999999999998</v>
      </c>
      <c r="M11" s="48">
        <v>8.6999999999999994E-3</v>
      </c>
      <c r="N11" s="49" t="s">
        <v>19</v>
      </c>
      <c r="O11" s="46">
        <v>3.5000000000000001E-3</v>
      </c>
      <c r="P11" s="47" t="s">
        <v>19</v>
      </c>
    </row>
    <row r="12" spans="3:16" ht="17.25">
      <c r="C12" s="26" t="s">
        <v>31</v>
      </c>
      <c r="D12" s="20">
        <v>0.85182849936948302</v>
      </c>
      <c r="E12" s="20">
        <v>0.71906565656565702</v>
      </c>
      <c r="F12" s="27">
        <v>0.60624999999999996</v>
      </c>
      <c r="G12" s="26" t="s">
        <v>31</v>
      </c>
      <c r="H12" s="20">
        <f>D12/D6</f>
        <v>2.2892890920554851</v>
      </c>
      <c r="I12" s="20">
        <f>E12/E6</f>
        <v>2.474153541998942</v>
      </c>
      <c r="J12" s="6">
        <f>F12/F6</f>
        <v>1.9925602064220151</v>
      </c>
      <c r="K12" s="25">
        <f t="shared" si="0"/>
        <v>2.2520009468254809</v>
      </c>
      <c r="L12" s="5">
        <v>0.24299999999999999</v>
      </c>
      <c r="M12" s="48">
        <v>8.9999999999999998E-4</v>
      </c>
      <c r="N12" s="49" t="s">
        <v>16</v>
      </c>
      <c r="O12" s="46"/>
      <c r="P12" s="47"/>
    </row>
    <row r="13" spans="3:16" ht="17.25">
      <c r="C13" s="26" t="s">
        <v>48</v>
      </c>
      <c r="D13" s="20">
        <v>0.78497251069028695</v>
      </c>
      <c r="E13" s="20">
        <v>0.63590070019096101</v>
      </c>
      <c r="F13" s="20">
        <v>0.50031826861871398</v>
      </c>
      <c r="G13" s="26" t="s">
        <v>48</v>
      </c>
      <c r="H13" s="20">
        <f>D13/D6</f>
        <v>2.1096136224801461</v>
      </c>
      <c r="I13" s="20">
        <f>E13/E6</f>
        <v>2.1880004355254807</v>
      </c>
      <c r="J13" s="6">
        <f>F13/F6</f>
        <v>1.6443946764463671</v>
      </c>
      <c r="K13" s="25">
        <f t="shared" si="0"/>
        <v>1.9806695781506647</v>
      </c>
      <c r="L13" s="5">
        <v>0.29380000000000001</v>
      </c>
      <c r="M13" s="48">
        <v>4.4000000000000003E-3</v>
      </c>
      <c r="N13" s="49" t="s">
        <v>19</v>
      </c>
      <c r="O13" s="46">
        <v>2E-3</v>
      </c>
      <c r="P13" s="47" t="s">
        <v>19</v>
      </c>
    </row>
    <row r="14" spans="3:16" ht="17.25">
      <c r="C14" s="28" t="s">
        <v>49</v>
      </c>
      <c r="D14" s="39">
        <v>0.56210788</v>
      </c>
      <c r="E14" s="9">
        <v>0.40924092409240898</v>
      </c>
      <c r="F14" s="37">
        <v>0.42280691999999997</v>
      </c>
      <c r="G14" s="28" t="s">
        <v>49</v>
      </c>
      <c r="H14" s="9">
        <f>D14/D6</f>
        <v>1.5106649274999997</v>
      </c>
      <c r="I14" s="9">
        <f>E14/E6</f>
        <v>1.4081118638179619</v>
      </c>
      <c r="J14" s="9">
        <f>F14/F6</f>
        <v>1.3896383402752273</v>
      </c>
      <c r="K14" s="15">
        <f t="shared" si="0"/>
        <v>1.4361383771977296</v>
      </c>
      <c r="L14" s="9">
        <v>6.5199999999999994E-2</v>
      </c>
      <c r="M14" s="50">
        <v>2.9999999999999997E-4</v>
      </c>
      <c r="N14" s="51" t="s">
        <v>16</v>
      </c>
      <c r="O14" s="58" t="s">
        <v>42</v>
      </c>
      <c r="P14" s="51" t="s">
        <v>17</v>
      </c>
    </row>
    <row r="17" spans="8:16">
      <c r="H17" s="29"/>
      <c r="I17" s="29"/>
      <c r="J17" s="29"/>
      <c r="K17" s="29"/>
      <c r="L17" s="29"/>
      <c r="M17" s="29"/>
      <c r="N17" s="29"/>
      <c r="O17" s="29"/>
      <c r="P17" s="29"/>
    </row>
    <row r="18" spans="8:16">
      <c r="H18" s="29"/>
    </row>
    <row r="19" spans="8:16">
      <c r="H19" s="29"/>
    </row>
    <row r="20" spans="8:16">
      <c r="H20" s="29"/>
    </row>
    <row r="21" spans="8:16">
      <c r="H21" s="29"/>
    </row>
    <row r="22" spans="8:16">
      <c r="H22" s="29"/>
    </row>
    <row r="23" spans="8:16">
      <c r="H23" s="29"/>
    </row>
    <row r="24" spans="8:16">
      <c r="H24" s="29"/>
    </row>
    <row r="25" spans="8:16">
      <c r="H25" s="29"/>
    </row>
    <row r="26" spans="8:16">
      <c r="H26" s="29"/>
    </row>
  </sheetData>
  <mergeCells count="2">
    <mergeCell ref="D4:F4"/>
    <mergeCell ref="H4:J4"/>
  </mergeCells>
  <phoneticPr fontId="1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79"/>
  <sheetViews>
    <sheetView tabSelected="1" topLeftCell="A55" workbookViewId="0">
      <selection activeCell="L78" sqref="L78"/>
    </sheetView>
  </sheetViews>
  <sheetFormatPr defaultColWidth="9" defaultRowHeight="14.25"/>
  <cols>
    <col min="2" max="2" width="61.125" customWidth="1"/>
    <col min="3" max="3" width="11.625" customWidth="1"/>
    <col min="4" max="6" width="12.125" customWidth="1"/>
    <col min="7" max="7" width="12.375" customWidth="1"/>
    <col min="8" max="8" width="12" customWidth="1"/>
  </cols>
  <sheetData>
    <row r="3" spans="2:8" ht="31.5" customHeight="1" thickBot="1">
      <c r="B3" s="59" t="s">
        <v>0</v>
      </c>
      <c r="C3" s="59"/>
      <c r="D3" s="59"/>
      <c r="E3" s="59"/>
      <c r="F3" s="59"/>
      <c r="G3" s="59"/>
      <c r="H3" s="59"/>
    </row>
    <row r="4" spans="2:8" ht="24" customHeight="1">
      <c r="B4" s="1" t="s">
        <v>1</v>
      </c>
      <c r="C4" s="60" t="s">
        <v>2</v>
      </c>
      <c r="D4" s="60"/>
      <c r="E4" s="60"/>
      <c r="F4" s="60"/>
      <c r="G4" s="60"/>
      <c r="H4" s="61"/>
    </row>
    <row r="5" spans="2:8" ht="15">
      <c r="B5" s="2" t="s">
        <v>22</v>
      </c>
      <c r="C5" s="34">
        <v>0</v>
      </c>
      <c r="D5" s="34">
        <v>10</v>
      </c>
      <c r="E5" s="34">
        <v>20</v>
      </c>
      <c r="F5" s="34">
        <v>30</v>
      </c>
      <c r="G5" s="34">
        <v>40</v>
      </c>
      <c r="H5" s="35">
        <v>50</v>
      </c>
    </row>
    <row r="6" spans="2:8">
      <c r="B6" s="4" t="s">
        <v>4</v>
      </c>
      <c r="C6" s="13">
        <v>87.47</v>
      </c>
      <c r="D6" s="13">
        <v>73.930000000000007</v>
      </c>
      <c r="E6" s="13">
        <v>64.86</v>
      </c>
      <c r="F6" s="13">
        <v>46.16</v>
      </c>
      <c r="G6" s="13">
        <v>26.11</v>
      </c>
      <c r="H6" s="14">
        <v>12.33</v>
      </c>
    </row>
    <row r="7" spans="2:8">
      <c r="B7" s="4" t="s">
        <v>5</v>
      </c>
      <c r="C7" s="13">
        <v>74.760000000000005</v>
      </c>
      <c r="D7" s="13">
        <v>66.34</v>
      </c>
      <c r="E7" s="13">
        <v>45.69</v>
      </c>
      <c r="F7" s="13">
        <v>34.19</v>
      </c>
      <c r="G7" s="13">
        <v>21.1</v>
      </c>
      <c r="H7" s="14">
        <v>13.04</v>
      </c>
    </row>
    <row r="8" spans="2:8">
      <c r="B8" s="4" t="s">
        <v>6</v>
      </c>
      <c r="C8" s="13">
        <v>87.5</v>
      </c>
      <c r="D8" s="13">
        <v>73</v>
      </c>
      <c r="E8" s="13">
        <v>55.66</v>
      </c>
      <c r="F8" s="13">
        <v>46.24</v>
      </c>
      <c r="G8" s="13">
        <v>32.18</v>
      </c>
      <c r="H8" s="14">
        <v>22.88</v>
      </c>
    </row>
    <row r="9" spans="2:8">
      <c r="B9" s="4" t="s">
        <v>9</v>
      </c>
      <c r="C9" s="13">
        <v>88.39</v>
      </c>
      <c r="D9" s="13">
        <v>78.540000000000006</v>
      </c>
      <c r="E9" s="13">
        <v>49.8</v>
      </c>
      <c r="F9" s="13">
        <v>41.15</v>
      </c>
      <c r="G9" s="13">
        <v>31.68</v>
      </c>
      <c r="H9" s="14">
        <v>21.97</v>
      </c>
    </row>
    <row r="10" spans="2:8">
      <c r="B10" s="4" t="s">
        <v>23</v>
      </c>
      <c r="C10" s="13">
        <v>82.35</v>
      </c>
      <c r="D10" s="13">
        <v>66.739999999999995</v>
      </c>
      <c r="E10" s="13">
        <v>45.79</v>
      </c>
      <c r="F10" s="13">
        <v>37.39</v>
      </c>
      <c r="G10" s="13">
        <v>30.18</v>
      </c>
      <c r="H10" s="14">
        <v>20.66</v>
      </c>
    </row>
    <row r="11" spans="2:8">
      <c r="B11" s="4" t="s">
        <v>24</v>
      </c>
      <c r="C11" s="13">
        <v>79.16</v>
      </c>
      <c r="D11" s="13">
        <v>67.56</v>
      </c>
      <c r="E11" s="13">
        <v>43</v>
      </c>
      <c r="F11" s="13">
        <v>34.130000000000003</v>
      </c>
      <c r="G11" s="13">
        <v>26.36</v>
      </c>
      <c r="H11" s="14">
        <v>23.15</v>
      </c>
    </row>
    <row r="12" spans="2:8" ht="15">
      <c r="B12" s="7" t="s">
        <v>7</v>
      </c>
      <c r="C12" s="13">
        <f t="shared" ref="C12:H12" si="0">AVERAGE(C6:C11)</f>
        <v>83.271666666666661</v>
      </c>
      <c r="D12" s="13">
        <f t="shared" si="0"/>
        <v>71.018333333333331</v>
      </c>
      <c r="E12" s="13">
        <f t="shared" si="0"/>
        <v>50.800000000000004</v>
      </c>
      <c r="F12" s="13">
        <f t="shared" si="0"/>
        <v>39.876666666666665</v>
      </c>
      <c r="G12" s="13">
        <f t="shared" si="0"/>
        <v>27.935000000000002</v>
      </c>
      <c r="H12" s="14">
        <f t="shared" si="0"/>
        <v>19.004999999999999</v>
      </c>
    </row>
    <row r="13" spans="2:8">
      <c r="B13" s="8" t="s">
        <v>8</v>
      </c>
      <c r="C13" s="9">
        <f t="shared" ref="C13:H13" si="1">STDEVA(C6:C11)</f>
        <v>5.5119122513576588</v>
      </c>
      <c r="D13" s="9">
        <f t="shared" si="1"/>
        <v>4.9220175402640223</v>
      </c>
      <c r="E13" s="9">
        <f t="shared" si="1"/>
        <v>8.1774739375921577</v>
      </c>
      <c r="F13" s="9">
        <f t="shared" si="1"/>
        <v>5.5342485186940209</v>
      </c>
      <c r="G13" s="9">
        <f t="shared" si="1"/>
        <v>4.2335221742657527</v>
      </c>
      <c r="H13" s="10">
        <f t="shared" si="1"/>
        <v>4.9772231213800238</v>
      </c>
    </row>
    <row r="16" spans="2:8" ht="22.5" customHeight="1">
      <c r="B16" s="1" t="s">
        <v>1</v>
      </c>
      <c r="C16" s="60" t="s">
        <v>2</v>
      </c>
      <c r="D16" s="60"/>
      <c r="E16" s="60"/>
      <c r="F16" s="60"/>
      <c r="G16" s="60"/>
      <c r="H16" s="61"/>
    </row>
    <row r="17" spans="2:8" ht="15">
      <c r="B17" s="2" t="s">
        <v>32</v>
      </c>
      <c r="C17" s="34">
        <v>0</v>
      </c>
      <c r="D17" s="34">
        <v>10</v>
      </c>
      <c r="E17" s="34">
        <v>20</v>
      </c>
      <c r="F17" s="34">
        <v>30</v>
      </c>
      <c r="G17" s="34">
        <v>40</v>
      </c>
      <c r="H17" s="35">
        <v>50</v>
      </c>
    </row>
    <row r="18" spans="2:8">
      <c r="B18" s="4" t="s">
        <v>4</v>
      </c>
      <c r="C18" s="13">
        <v>79.510000000000005</v>
      </c>
      <c r="D18" s="13">
        <v>65.430000000000007</v>
      </c>
      <c r="E18" s="13">
        <v>51.86</v>
      </c>
      <c r="F18" s="13">
        <v>30.67</v>
      </c>
      <c r="G18" s="13">
        <v>25.88</v>
      </c>
      <c r="H18" s="14">
        <v>18.5</v>
      </c>
    </row>
    <row r="19" spans="2:8">
      <c r="B19" s="4" t="s">
        <v>5</v>
      </c>
      <c r="C19" s="13">
        <v>66.78</v>
      </c>
      <c r="D19" s="13">
        <v>58.68</v>
      </c>
      <c r="E19" s="13">
        <v>47.31</v>
      </c>
      <c r="F19" s="13">
        <v>28.01</v>
      </c>
      <c r="G19" s="13">
        <v>21.76</v>
      </c>
      <c r="H19" s="14">
        <v>13.48</v>
      </c>
    </row>
    <row r="20" spans="2:8">
      <c r="B20" s="4" t="s">
        <v>6</v>
      </c>
      <c r="C20" s="13">
        <v>77</v>
      </c>
      <c r="D20" s="13">
        <v>66.86</v>
      </c>
      <c r="E20" s="13">
        <v>42.73</v>
      </c>
      <c r="F20" s="13">
        <v>39.24</v>
      </c>
      <c r="G20" s="13">
        <v>25.82</v>
      </c>
      <c r="H20" s="14">
        <v>13.9</v>
      </c>
    </row>
    <row r="21" spans="2:8" ht="15">
      <c r="B21" s="7" t="s">
        <v>7</v>
      </c>
      <c r="C21" s="13">
        <f t="shared" ref="C21:H21" si="2">AVERAGE(C18:C20)</f>
        <v>74.430000000000007</v>
      </c>
      <c r="D21" s="13">
        <f t="shared" si="2"/>
        <v>63.656666666666673</v>
      </c>
      <c r="E21" s="13">
        <f t="shared" si="2"/>
        <v>47.300000000000004</v>
      </c>
      <c r="F21" s="13">
        <f t="shared" si="2"/>
        <v>32.640000000000008</v>
      </c>
      <c r="G21" s="13">
        <f t="shared" si="2"/>
        <v>24.486666666666668</v>
      </c>
      <c r="H21" s="14">
        <f t="shared" si="2"/>
        <v>15.293333333333335</v>
      </c>
    </row>
    <row r="22" spans="2:8">
      <c r="B22" s="8" t="s">
        <v>8</v>
      </c>
      <c r="C22" s="9">
        <f t="shared" ref="C22:H22" si="3">STDEVA(C18:C20)</f>
        <v>6.7429147999956225</v>
      </c>
      <c r="D22" s="9">
        <f t="shared" si="3"/>
        <v>4.3688251662584694</v>
      </c>
      <c r="E22" s="9">
        <f t="shared" si="3"/>
        <v>4.5650082146694997</v>
      </c>
      <c r="F22" s="9">
        <f t="shared" si="3"/>
        <v>5.8684665799507982</v>
      </c>
      <c r="G22" s="9">
        <f t="shared" si="3"/>
        <v>2.3615531612337946</v>
      </c>
      <c r="H22" s="9">
        <f t="shared" si="3"/>
        <v>2.7849835427401302</v>
      </c>
    </row>
    <row r="25" spans="2:8" ht="23.25" customHeight="1">
      <c r="B25" s="1" t="s">
        <v>1</v>
      </c>
      <c r="C25" s="60" t="s">
        <v>2</v>
      </c>
      <c r="D25" s="60"/>
      <c r="E25" s="60"/>
      <c r="F25" s="60"/>
      <c r="G25" s="60"/>
      <c r="H25" s="61"/>
    </row>
    <row r="26" spans="2:8" ht="15">
      <c r="B26" s="2" t="s">
        <v>33</v>
      </c>
      <c r="C26" s="34">
        <v>0</v>
      </c>
      <c r="D26" s="34">
        <v>10</v>
      </c>
      <c r="E26" s="34">
        <v>20</v>
      </c>
      <c r="F26" s="34">
        <v>30</v>
      </c>
      <c r="G26" s="34">
        <v>40</v>
      </c>
      <c r="H26" s="35">
        <v>50</v>
      </c>
    </row>
    <row r="27" spans="2:8">
      <c r="B27" s="4" t="s">
        <v>4</v>
      </c>
      <c r="C27" s="13">
        <v>73.430000000000007</v>
      </c>
      <c r="D27" s="13">
        <v>62.39</v>
      </c>
      <c r="E27" s="13">
        <v>39.9</v>
      </c>
      <c r="F27" s="13">
        <v>32.82</v>
      </c>
      <c r="G27" s="13">
        <v>26.47</v>
      </c>
      <c r="H27" s="14">
        <v>19.309999999999999</v>
      </c>
    </row>
    <row r="28" spans="2:8">
      <c r="B28" s="4" t="s">
        <v>5</v>
      </c>
      <c r="C28" s="13">
        <v>73.16</v>
      </c>
      <c r="D28" s="13">
        <v>60.5</v>
      </c>
      <c r="E28" s="13">
        <v>44.96</v>
      </c>
      <c r="F28" s="13">
        <v>30.83</v>
      </c>
      <c r="G28" s="13">
        <v>20.49</v>
      </c>
      <c r="H28" s="14">
        <v>11.21</v>
      </c>
    </row>
    <row r="29" spans="2:8">
      <c r="B29" s="4" t="s">
        <v>6</v>
      </c>
      <c r="C29" s="13">
        <v>60.3</v>
      </c>
      <c r="D29" s="13">
        <v>52.3</v>
      </c>
      <c r="E29" s="13">
        <v>43.31</v>
      </c>
      <c r="F29" s="13">
        <v>23.65</v>
      </c>
      <c r="G29" s="13">
        <v>15.11</v>
      </c>
      <c r="H29" s="14">
        <v>11.89</v>
      </c>
    </row>
    <row r="30" spans="2:8">
      <c r="B30" s="4" t="s">
        <v>9</v>
      </c>
      <c r="C30" s="13">
        <v>76.31</v>
      </c>
      <c r="D30" s="13">
        <v>54.32</v>
      </c>
      <c r="E30" s="13">
        <v>39.68</v>
      </c>
      <c r="F30" s="13">
        <v>24.5</v>
      </c>
      <c r="G30" s="13">
        <v>17.93</v>
      </c>
      <c r="H30" s="14">
        <v>10.89</v>
      </c>
    </row>
    <row r="31" spans="2:8">
      <c r="B31" s="4" t="s">
        <v>23</v>
      </c>
      <c r="C31" s="13">
        <v>76.17</v>
      </c>
      <c r="D31" s="13">
        <v>53.06</v>
      </c>
      <c r="E31" s="13">
        <v>39.31</v>
      </c>
      <c r="F31" s="13">
        <v>30.19</v>
      </c>
      <c r="G31" s="13">
        <v>25</v>
      </c>
      <c r="H31" s="14">
        <v>12.15</v>
      </c>
    </row>
    <row r="32" spans="2:8" ht="15">
      <c r="B32" s="7" t="s">
        <v>7</v>
      </c>
      <c r="C32" s="13">
        <f t="shared" ref="C32:H32" si="4">AVERAGE(C27:C29)</f>
        <v>68.963333333333324</v>
      </c>
      <c r="D32" s="13">
        <f t="shared" si="4"/>
        <v>58.396666666666668</v>
      </c>
      <c r="E32" s="13">
        <f t="shared" si="4"/>
        <v>42.723333333333336</v>
      </c>
      <c r="F32" s="13">
        <f t="shared" si="4"/>
        <v>29.099999999999998</v>
      </c>
      <c r="G32" s="13">
        <f t="shared" si="4"/>
        <v>20.689999999999998</v>
      </c>
      <c r="H32" s="14">
        <f t="shared" si="4"/>
        <v>14.136666666666665</v>
      </c>
    </row>
    <row r="33" spans="2:8">
      <c r="B33" s="8" t="s">
        <v>8</v>
      </c>
      <c r="C33" s="9">
        <f t="shared" ref="C33:H33" si="5">STDEVA(C27:C31)</f>
        <v>6.6363792839167974</v>
      </c>
      <c r="D33" s="9">
        <f t="shared" si="5"/>
        <v>4.6075242809995043</v>
      </c>
      <c r="E33" s="9">
        <f t="shared" si="5"/>
        <v>2.5442621720255172</v>
      </c>
      <c r="F33" s="9">
        <f t="shared" si="5"/>
        <v>4.0748582797441886</v>
      </c>
      <c r="G33" s="9">
        <f t="shared" si="5"/>
        <v>4.751262989984868</v>
      </c>
      <c r="H33" s="10">
        <f t="shared" si="5"/>
        <v>3.5137729010281764</v>
      </c>
    </row>
    <row r="36" spans="2:8" ht="23.25" customHeight="1">
      <c r="B36" s="1" t="s">
        <v>1</v>
      </c>
      <c r="C36" s="60" t="s">
        <v>2</v>
      </c>
      <c r="D36" s="60"/>
      <c r="E36" s="60"/>
      <c r="F36" s="60"/>
      <c r="G36" s="60"/>
      <c r="H36" s="61"/>
    </row>
    <row r="37" spans="2:8" ht="15">
      <c r="B37" s="2" t="s">
        <v>34</v>
      </c>
      <c r="C37" s="34">
        <v>0</v>
      </c>
      <c r="D37" s="34">
        <v>10</v>
      </c>
      <c r="E37" s="34">
        <v>20</v>
      </c>
      <c r="F37" s="34">
        <v>30</v>
      </c>
      <c r="G37" s="34">
        <v>40</v>
      </c>
      <c r="H37" s="35">
        <v>50</v>
      </c>
    </row>
    <row r="38" spans="2:8">
      <c r="B38" s="4" t="s">
        <v>4</v>
      </c>
      <c r="C38" s="13">
        <v>52.97</v>
      </c>
      <c r="D38" s="13">
        <v>45.78</v>
      </c>
      <c r="E38" s="13">
        <v>32.1</v>
      </c>
      <c r="F38" s="13">
        <v>21.51</v>
      </c>
      <c r="G38" s="13">
        <v>17.66</v>
      </c>
      <c r="H38" s="14">
        <v>15.71</v>
      </c>
    </row>
    <row r="39" spans="2:8">
      <c r="B39" s="4" t="s">
        <v>5</v>
      </c>
      <c r="C39" s="13">
        <v>69</v>
      </c>
      <c r="D39" s="13">
        <v>58</v>
      </c>
      <c r="E39" s="13">
        <v>39</v>
      </c>
      <c r="F39" s="13">
        <v>30</v>
      </c>
      <c r="G39" s="13">
        <v>23</v>
      </c>
      <c r="H39" s="14">
        <v>18</v>
      </c>
    </row>
    <row r="40" spans="2:8">
      <c r="B40" s="4" t="s">
        <v>6</v>
      </c>
      <c r="C40" s="13">
        <v>66.67</v>
      </c>
      <c r="D40" s="13">
        <v>54.68</v>
      </c>
      <c r="E40" s="13">
        <v>41.59</v>
      </c>
      <c r="F40" s="13">
        <v>30.59</v>
      </c>
      <c r="G40" s="13">
        <v>16.34</v>
      </c>
      <c r="H40" s="14">
        <v>14.88</v>
      </c>
    </row>
    <row r="41" spans="2:8" ht="15">
      <c r="B41" s="7" t="s">
        <v>7</v>
      </c>
      <c r="C41" s="13">
        <f t="shared" ref="C41:H41" si="6">AVERAGE(C38:C40)</f>
        <v>62.879999999999995</v>
      </c>
      <c r="D41" s="13">
        <f t="shared" si="6"/>
        <v>52.82</v>
      </c>
      <c r="E41" s="13">
        <f t="shared" si="6"/>
        <v>37.563333333333333</v>
      </c>
      <c r="F41" s="13">
        <f t="shared" si="6"/>
        <v>27.366666666666671</v>
      </c>
      <c r="G41" s="13">
        <f t="shared" si="6"/>
        <v>19</v>
      </c>
      <c r="H41" s="14">
        <f t="shared" si="6"/>
        <v>16.196666666666669</v>
      </c>
    </row>
    <row r="42" spans="2:8">
      <c r="B42" s="8" t="s">
        <v>8</v>
      </c>
      <c r="C42" s="9">
        <f t="shared" ref="C42:H42" si="7">STDEVA(C38:C40)</f>
        <v>8.661021879662961</v>
      </c>
      <c r="D42" s="9">
        <f t="shared" si="7"/>
        <v>6.3187657022554644</v>
      </c>
      <c r="E42" s="9">
        <f t="shared" si="7"/>
        <v>4.9054085796530087</v>
      </c>
      <c r="F42" s="9">
        <f t="shared" si="7"/>
        <v>5.0805937973167348</v>
      </c>
      <c r="G42" s="9">
        <f t="shared" si="7"/>
        <v>3.5264146097701023</v>
      </c>
      <c r="H42" s="10">
        <f t="shared" si="7"/>
        <v>1.6159311041419222</v>
      </c>
    </row>
    <row r="43" spans="2:8">
      <c r="C43" s="5"/>
      <c r="D43" s="5"/>
      <c r="E43" s="5"/>
      <c r="F43" s="5"/>
      <c r="G43" s="5"/>
      <c r="H43" s="5"/>
    </row>
    <row r="44" spans="2:8">
      <c r="C44" s="5"/>
      <c r="D44" s="5"/>
      <c r="E44" s="5"/>
      <c r="F44" s="5"/>
      <c r="G44" s="5"/>
      <c r="H44" s="5"/>
    </row>
    <row r="45" spans="2:8" ht="22.5" customHeight="1">
      <c r="B45" s="1" t="s">
        <v>1</v>
      </c>
      <c r="C45" s="60" t="s">
        <v>2</v>
      </c>
      <c r="D45" s="60"/>
      <c r="E45" s="60"/>
      <c r="F45" s="60"/>
      <c r="G45" s="60"/>
      <c r="H45" s="61"/>
    </row>
    <row r="46" spans="2:8" ht="15">
      <c r="B46" s="2" t="s">
        <v>35</v>
      </c>
      <c r="C46" s="34">
        <v>0</v>
      </c>
      <c r="D46" s="34">
        <v>10</v>
      </c>
      <c r="E46" s="34">
        <v>20</v>
      </c>
      <c r="F46" s="34">
        <v>30</v>
      </c>
      <c r="G46" s="34">
        <v>40</v>
      </c>
      <c r="H46" s="35">
        <v>50</v>
      </c>
    </row>
    <row r="47" spans="2:8">
      <c r="B47" s="4" t="s">
        <v>4</v>
      </c>
      <c r="C47" s="13">
        <v>58.61</v>
      </c>
      <c r="D47" s="13">
        <v>49.51</v>
      </c>
      <c r="E47" s="13">
        <v>34.21</v>
      </c>
      <c r="F47" s="13">
        <v>27.93</v>
      </c>
      <c r="G47" s="13">
        <v>20.89</v>
      </c>
      <c r="H47" s="14">
        <v>16.98</v>
      </c>
    </row>
    <row r="48" spans="2:8">
      <c r="B48" s="4" t="s">
        <v>5</v>
      </c>
      <c r="C48" s="13">
        <v>66</v>
      </c>
      <c r="D48" s="13">
        <v>58.17</v>
      </c>
      <c r="E48" s="13">
        <v>43.28</v>
      </c>
      <c r="F48" s="13">
        <v>35.119999999999997</v>
      </c>
      <c r="G48" s="13">
        <v>23.73</v>
      </c>
      <c r="H48" s="14">
        <v>20</v>
      </c>
    </row>
    <row r="49" spans="2:8">
      <c r="B49" s="4" t="s">
        <v>6</v>
      </c>
      <c r="C49" s="13">
        <v>71.98</v>
      </c>
      <c r="D49" s="13">
        <v>55.09</v>
      </c>
      <c r="E49" s="13">
        <v>35.22</v>
      </c>
      <c r="F49" s="13">
        <v>24.7</v>
      </c>
      <c r="G49" s="13">
        <v>19.440000000000001</v>
      </c>
      <c r="H49" s="14">
        <v>15.05</v>
      </c>
    </row>
    <row r="50" spans="2:8" ht="15">
      <c r="B50" s="7" t="s">
        <v>7</v>
      </c>
      <c r="C50" s="13">
        <f t="shared" ref="C50:H50" si="8">AVERAGE(C47:C49)</f>
        <v>65.53</v>
      </c>
      <c r="D50" s="13">
        <f t="shared" si="8"/>
        <v>54.256666666666668</v>
      </c>
      <c r="E50" s="13">
        <f t="shared" si="8"/>
        <v>37.57</v>
      </c>
      <c r="F50" s="13">
        <f t="shared" si="8"/>
        <v>29.25</v>
      </c>
      <c r="G50" s="13">
        <f t="shared" si="8"/>
        <v>21.353333333333335</v>
      </c>
      <c r="H50" s="14">
        <f t="shared" si="8"/>
        <v>17.343333333333334</v>
      </c>
    </row>
    <row r="51" spans="2:8">
      <c r="B51" s="8" t="s">
        <v>8</v>
      </c>
      <c r="C51" s="9">
        <f t="shared" ref="C51:H51" si="9">STDEVA(C47:C49)</f>
        <v>6.6973800847794225</v>
      </c>
      <c r="D51" s="9">
        <f t="shared" si="9"/>
        <v>4.3897304397119141</v>
      </c>
      <c r="E51" s="9">
        <f t="shared" si="9"/>
        <v>4.9707242932997033</v>
      </c>
      <c r="F51" s="9">
        <f t="shared" si="9"/>
        <v>5.3339385073320651</v>
      </c>
      <c r="G51" s="9">
        <f t="shared" si="9"/>
        <v>2.1822083615762566</v>
      </c>
      <c r="H51" s="10">
        <f t="shared" si="9"/>
        <v>2.4949215084514038</v>
      </c>
    </row>
    <row r="55" spans="2:8" ht="23.25" customHeight="1">
      <c r="B55" s="1" t="s">
        <v>36</v>
      </c>
      <c r="C55" s="60" t="s">
        <v>2</v>
      </c>
      <c r="D55" s="60"/>
      <c r="E55" s="60"/>
      <c r="F55" s="60"/>
      <c r="G55" s="60"/>
      <c r="H55" s="61"/>
    </row>
    <row r="56" spans="2:8" ht="15">
      <c r="B56" s="2" t="s">
        <v>37</v>
      </c>
      <c r="C56" s="34">
        <v>0</v>
      </c>
      <c r="D56" s="34">
        <v>10</v>
      </c>
      <c r="E56" s="34">
        <v>20</v>
      </c>
      <c r="F56" s="34">
        <v>30</v>
      </c>
      <c r="G56" s="34">
        <v>40</v>
      </c>
      <c r="H56" s="35">
        <v>50</v>
      </c>
    </row>
    <row r="57" spans="2:8">
      <c r="B57" s="4" t="s">
        <v>4</v>
      </c>
      <c r="C57" s="13">
        <v>82.08</v>
      </c>
      <c r="D57" s="13">
        <v>71.489999999999995</v>
      </c>
      <c r="E57" s="13">
        <v>59.35</v>
      </c>
      <c r="F57" s="13">
        <v>54.55</v>
      </c>
      <c r="G57" s="13">
        <v>45.15</v>
      </c>
      <c r="H57" s="14">
        <v>38.119999999999997</v>
      </c>
    </row>
    <row r="58" spans="2:8">
      <c r="B58" s="4" t="s">
        <v>5</v>
      </c>
      <c r="C58" s="13">
        <v>79.2</v>
      </c>
      <c r="D58" s="13">
        <v>68.459999999999994</v>
      </c>
      <c r="E58" s="13">
        <v>59.52</v>
      </c>
      <c r="F58" s="13">
        <v>50</v>
      </c>
      <c r="G58" s="13">
        <v>43.96</v>
      </c>
      <c r="H58" s="14">
        <v>36.82</v>
      </c>
    </row>
    <row r="59" spans="2:8">
      <c r="B59" s="4" t="s">
        <v>6</v>
      </c>
      <c r="C59" s="13">
        <v>86.21</v>
      </c>
      <c r="D59" s="13">
        <v>70.56</v>
      </c>
      <c r="E59" s="13">
        <v>59.31</v>
      </c>
      <c r="F59" s="13">
        <v>48.95</v>
      </c>
      <c r="G59" s="13">
        <v>34.5</v>
      </c>
      <c r="H59" s="14">
        <v>30.7</v>
      </c>
    </row>
    <row r="60" spans="2:8" ht="15">
      <c r="B60" s="7" t="s">
        <v>7</v>
      </c>
      <c r="C60" s="13">
        <f t="shared" ref="C60:H60" si="10">AVERAGE(C57:C59)</f>
        <v>82.49666666666667</v>
      </c>
      <c r="D60" s="13">
        <f t="shared" si="10"/>
        <v>70.17</v>
      </c>
      <c r="E60" s="13">
        <f t="shared" si="10"/>
        <v>59.393333333333338</v>
      </c>
      <c r="F60" s="13">
        <f t="shared" si="10"/>
        <v>51.166666666666664</v>
      </c>
      <c r="G60" s="13">
        <f t="shared" si="10"/>
        <v>41.203333333333333</v>
      </c>
      <c r="H60" s="14">
        <f t="shared" si="10"/>
        <v>35.213333333333331</v>
      </c>
    </row>
    <row r="61" spans="2:8">
      <c r="B61" s="8" t="s">
        <v>8</v>
      </c>
      <c r="C61" s="9">
        <f t="shared" ref="C61:H61" si="11">STDEVA(C57:C59)</f>
        <v>3.5235256964201782</v>
      </c>
      <c r="D61" s="9">
        <f t="shared" si="11"/>
        <v>1.5521919984331851</v>
      </c>
      <c r="E61" s="9">
        <f t="shared" si="11"/>
        <v>0.11150485789118553</v>
      </c>
      <c r="F61" s="9">
        <f t="shared" si="11"/>
        <v>2.9767151918403814</v>
      </c>
      <c r="G61" s="9">
        <f t="shared" si="11"/>
        <v>5.8356690561865774</v>
      </c>
      <c r="H61" s="10">
        <f t="shared" si="11"/>
        <v>3.9623393763449051</v>
      </c>
    </row>
    <row r="62" spans="2:8">
      <c r="B62" s="16"/>
      <c r="C62" s="5"/>
      <c r="D62" s="5"/>
      <c r="E62" s="5"/>
      <c r="F62" s="5"/>
      <c r="G62" s="5"/>
      <c r="H62" s="5"/>
    </row>
    <row r="63" spans="2:8">
      <c r="C63" s="5"/>
      <c r="D63" s="5"/>
      <c r="E63" s="5"/>
      <c r="F63" s="5"/>
      <c r="G63" s="5"/>
      <c r="H63" s="5"/>
    </row>
    <row r="64" spans="2:8" ht="23.25" customHeight="1">
      <c r="B64" s="1" t="s">
        <v>38</v>
      </c>
      <c r="C64" s="60" t="s">
        <v>2</v>
      </c>
      <c r="D64" s="60"/>
      <c r="E64" s="60"/>
      <c r="F64" s="60"/>
      <c r="G64" s="60"/>
      <c r="H64" s="61"/>
    </row>
    <row r="65" spans="2:8" ht="15">
      <c r="B65" s="2" t="s">
        <v>39</v>
      </c>
      <c r="C65" s="34">
        <v>0</v>
      </c>
      <c r="D65" s="34">
        <v>10</v>
      </c>
      <c r="E65" s="34">
        <v>20</v>
      </c>
      <c r="F65" s="34">
        <v>30</v>
      </c>
      <c r="G65" s="34">
        <v>40</v>
      </c>
      <c r="H65" s="35">
        <v>50</v>
      </c>
    </row>
    <row r="66" spans="2:8">
      <c r="B66" s="4" t="s">
        <v>4</v>
      </c>
      <c r="C66" s="13">
        <v>78.3</v>
      </c>
      <c r="D66" s="13">
        <v>59.57</v>
      </c>
      <c r="E66" s="13">
        <v>50</v>
      </c>
      <c r="F66" s="13">
        <v>47.86</v>
      </c>
      <c r="G66" s="13">
        <v>34.840000000000003</v>
      </c>
      <c r="H66" s="14">
        <v>27.47</v>
      </c>
    </row>
    <row r="67" spans="2:8">
      <c r="B67" s="4" t="s">
        <v>5</v>
      </c>
      <c r="C67" s="13">
        <v>71.81</v>
      </c>
      <c r="D67" s="13">
        <v>62.61</v>
      </c>
      <c r="E67" s="13">
        <v>46.64</v>
      </c>
      <c r="F67" s="13">
        <v>40.6</v>
      </c>
      <c r="G67" s="13">
        <v>31.25</v>
      </c>
      <c r="H67" s="14">
        <v>18.75</v>
      </c>
    </row>
    <row r="68" spans="2:8">
      <c r="B68" s="4" t="s">
        <v>6</v>
      </c>
      <c r="C68" s="13">
        <v>82.1</v>
      </c>
      <c r="D68" s="13">
        <v>73.77</v>
      </c>
      <c r="E68" s="13">
        <v>42.99</v>
      </c>
      <c r="F68" s="13">
        <v>31.46</v>
      </c>
      <c r="G68" s="13">
        <v>23.96</v>
      </c>
      <c r="H68" s="14">
        <v>19.18</v>
      </c>
    </row>
    <row r="69" spans="2:8" ht="15">
      <c r="B69" s="7" t="s">
        <v>7</v>
      </c>
      <c r="C69" s="13">
        <f t="shared" ref="C69:H69" si="12">AVERAGE(C66:C68)</f>
        <v>77.403333333333336</v>
      </c>
      <c r="D69" s="13">
        <f t="shared" si="12"/>
        <v>65.316666666666663</v>
      </c>
      <c r="E69" s="13">
        <f t="shared" si="12"/>
        <v>46.543333333333329</v>
      </c>
      <c r="F69" s="13">
        <f t="shared" si="12"/>
        <v>39.973333333333336</v>
      </c>
      <c r="G69" s="13">
        <f t="shared" si="12"/>
        <v>30.016666666666669</v>
      </c>
      <c r="H69" s="14">
        <f t="shared" si="12"/>
        <v>21.8</v>
      </c>
    </row>
    <row r="70" spans="2:8">
      <c r="B70" s="8" t="s">
        <v>8</v>
      </c>
      <c r="C70" s="9">
        <f t="shared" ref="C70:H70" si="13">STDEVA(C66:C68)</f>
        <v>5.2032714068490886</v>
      </c>
      <c r="D70" s="9">
        <f t="shared" si="13"/>
        <v>7.4769334177410798</v>
      </c>
      <c r="E70" s="9">
        <f t="shared" si="13"/>
        <v>3.5059996196995411</v>
      </c>
      <c r="F70" s="9">
        <f t="shared" si="13"/>
        <v>8.2179397255840829</v>
      </c>
      <c r="G70" s="9">
        <f t="shared" si="13"/>
        <v>5.5438644764580127</v>
      </c>
      <c r="H70" s="10">
        <f t="shared" si="13"/>
        <v>4.9150686668651753</v>
      </c>
    </row>
    <row r="71" spans="2:8">
      <c r="C71" s="5"/>
      <c r="D71" s="5"/>
      <c r="E71" s="5"/>
      <c r="F71" s="5"/>
      <c r="G71" s="5"/>
      <c r="H71" s="5"/>
    </row>
    <row r="72" spans="2:8">
      <c r="C72" s="5"/>
      <c r="D72" s="5"/>
      <c r="E72" s="5"/>
      <c r="F72" s="5"/>
      <c r="G72" s="5"/>
      <c r="H72" s="5"/>
    </row>
    <row r="73" spans="2:8" ht="22.5" customHeight="1">
      <c r="B73" s="1" t="s">
        <v>40</v>
      </c>
      <c r="C73" s="60" t="s">
        <v>2</v>
      </c>
      <c r="D73" s="60"/>
      <c r="E73" s="60"/>
      <c r="F73" s="60"/>
      <c r="G73" s="60"/>
      <c r="H73" s="61"/>
    </row>
    <row r="74" spans="2:8" ht="15">
      <c r="B74" s="2" t="s">
        <v>41</v>
      </c>
      <c r="C74" s="34">
        <v>0</v>
      </c>
      <c r="D74" s="34">
        <v>10</v>
      </c>
      <c r="E74" s="34">
        <v>20</v>
      </c>
      <c r="F74" s="34">
        <v>30</v>
      </c>
      <c r="G74" s="34">
        <v>40</v>
      </c>
      <c r="H74" s="35">
        <v>50</v>
      </c>
    </row>
    <row r="75" spans="2:8">
      <c r="B75" s="4" t="s">
        <v>4</v>
      </c>
      <c r="C75" s="13">
        <v>69.45</v>
      </c>
      <c r="D75" s="13">
        <v>61.91</v>
      </c>
      <c r="E75" s="13">
        <v>46.21</v>
      </c>
      <c r="F75" s="13">
        <v>40.28</v>
      </c>
      <c r="G75" s="13">
        <v>31.78</v>
      </c>
      <c r="H75" s="14">
        <v>26.2</v>
      </c>
    </row>
    <row r="76" spans="2:8">
      <c r="B76" s="4" t="s">
        <v>5</v>
      </c>
      <c r="C76" s="13">
        <v>75.75</v>
      </c>
      <c r="D76" s="13">
        <v>68.56</v>
      </c>
      <c r="E76" s="13">
        <v>42.03</v>
      </c>
      <c r="F76" s="13">
        <v>38.46</v>
      </c>
      <c r="G76" s="13">
        <v>25.5</v>
      </c>
      <c r="H76" s="14">
        <v>20.190000000000001</v>
      </c>
    </row>
    <row r="77" spans="2:8">
      <c r="B77" s="4" t="s">
        <v>6</v>
      </c>
      <c r="C77" s="13">
        <v>64</v>
      </c>
      <c r="D77" s="13">
        <v>56.8</v>
      </c>
      <c r="E77" s="13">
        <v>41.59</v>
      </c>
      <c r="F77" s="13">
        <v>30.62</v>
      </c>
      <c r="G77" s="13">
        <v>27.57</v>
      </c>
      <c r="H77" s="14">
        <v>18.75</v>
      </c>
    </row>
    <row r="78" spans="2:8" ht="15">
      <c r="B78" s="7" t="s">
        <v>7</v>
      </c>
      <c r="C78" s="13">
        <f t="shared" ref="C78:H78" si="14">AVERAGE(C75:C77)</f>
        <v>69.733333333333334</v>
      </c>
      <c r="D78" s="13">
        <f t="shared" si="14"/>
        <v>62.423333333333325</v>
      </c>
      <c r="E78" s="13">
        <f t="shared" si="14"/>
        <v>43.276666666666671</v>
      </c>
      <c r="F78" s="13">
        <f t="shared" si="14"/>
        <v>36.45333333333334</v>
      </c>
      <c r="G78" s="13">
        <f t="shared" si="14"/>
        <v>28.283333333333331</v>
      </c>
      <c r="H78" s="14">
        <f t="shared" si="14"/>
        <v>21.713333333333335</v>
      </c>
    </row>
    <row r="79" spans="2:8">
      <c r="B79" s="8" t="s">
        <v>8</v>
      </c>
      <c r="C79" s="9">
        <f t="shared" ref="C79:H79" si="15">STDEVA(C75:C77)</f>
        <v>5.8801218808229923</v>
      </c>
      <c r="D79" s="9">
        <f t="shared" si="15"/>
        <v>5.8967816080751518</v>
      </c>
      <c r="E79" s="9">
        <f t="shared" si="15"/>
        <v>2.5498496687713432</v>
      </c>
      <c r="F79" s="9">
        <f t="shared" si="15"/>
        <v>5.1331212077383492</v>
      </c>
      <c r="G79" s="9">
        <f t="shared" si="15"/>
        <v>3.2001927025311048</v>
      </c>
      <c r="H79" s="10">
        <f t="shared" si="15"/>
        <v>3.9517127088558999</v>
      </c>
    </row>
  </sheetData>
  <mergeCells count="9">
    <mergeCell ref="C45:H45"/>
    <mergeCell ref="C55:H55"/>
    <mergeCell ref="C64:H64"/>
    <mergeCell ref="C73:H73"/>
    <mergeCell ref="B3:H3"/>
    <mergeCell ref="C4:H4"/>
    <mergeCell ref="C16:H16"/>
    <mergeCell ref="C25:H25"/>
    <mergeCell ref="C36:H36"/>
  </mergeCells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Fig. 5A</vt:lpstr>
      <vt:lpstr>Fig. 5B</vt:lpstr>
      <vt:lpstr>Fig. 5C</vt:lpstr>
      <vt:lpstr>Fig. 5D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2021-02-08T07:56:00Z</dcterms:created>
  <dcterms:modified xsi:type="dcterms:W3CDTF">2024-08-16T04:18:15Z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F5B462EFF756450ABD5504BDB6C75BDA_12</vt:lpwstr>
  </property>
  <property fmtid="{D5CDD505-2E9C-101B-9397-08002B2CF9AE}" pid="3" name="KSOProductBuildVer">
    <vt:lpwstr>2052-12.1.0.16250</vt:lpwstr>
  </property>
</Properties>
</file>