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86 paper FGF8 hypothesis figures\Review commons\Source data files\"/>
    </mc:Choice>
  </mc:AlternateContent>
  <xr:revisionPtr revIDLastSave="0" documentId="8_{1D48A69C-1ECF-4CDB-A082-C876E4DB2FAC}" xr6:coauthVersionLast="47" xr6:coauthVersionMax="47" xr10:uidLastSave="{00000000-0000-0000-0000-000000000000}"/>
  <bookViews>
    <workbookView xWindow="-120" yWindow="-120" windowWidth="29040" windowHeight="15840" activeTab="1" xr2:uid="{20BF217A-0FB7-4288-B58F-EACA603EDD9C}"/>
  </bookViews>
  <sheets>
    <sheet name="Clusters 8-9" sheetId="4" r:id="rId1"/>
    <sheet name="Clusters 8-9 FGF8 only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5" l="1"/>
  <c r="O26" i="5"/>
  <c r="P25" i="5"/>
  <c r="O25" i="5"/>
  <c r="P24" i="5"/>
  <c r="O24" i="5"/>
  <c r="P23" i="5"/>
  <c r="O23" i="5"/>
  <c r="O22" i="5"/>
  <c r="P22" i="5"/>
  <c r="P21" i="5"/>
  <c r="O21" i="5"/>
  <c r="P20" i="5"/>
  <c r="O20" i="5"/>
  <c r="P19" i="5"/>
  <c r="O19" i="5"/>
  <c r="P18" i="5"/>
  <c r="P17" i="5"/>
  <c r="O17" i="5"/>
  <c r="O18" i="5"/>
  <c r="P16" i="5"/>
  <c r="O16" i="5"/>
  <c r="P15" i="5"/>
  <c r="O15" i="5"/>
  <c r="P14" i="5"/>
  <c r="O14" i="5"/>
  <c r="P13" i="5"/>
  <c r="O13" i="5"/>
  <c r="P12" i="5"/>
  <c r="P11" i="5"/>
  <c r="O12" i="5"/>
  <c r="O11" i="5"/>
  <c r="O4" i="5"/>
  <c r="O10" i="5"/>
  <c r="O8" i="5"/>
  <c r="P10" i="5"/>
  <c r="P9" i="5"/>
  <c r="O9" i="5"/>
  <c r="P8" i="5"/>
  <c r="P7" i="5"/>
  <c r="O7" i="5"/>
  <c r="P6" i="5"/>
  <c r="O6" i="5"/>
  <c r="P5" i="5"/>
  <c r="O5" i="5"/>
  <c r="K138" i="5"/>
  <c r="L137" i="5"/>
  <c r="K137" i="5"/>
  <c r="L136" i="5"/>
  <c r="K136" i="5"/>
  <c r="L131" i="5"/>
  <c r="K131" i="5"/>
  <c r="L130" i="5"/>
  <c r="K130" i="5"/>
  <c r="L126" i="5"/>
  <c r="L125" i="5"/>
  <c r="K125" i="5"/>
  <c r="L124" i="5"/>
  <c r="K124" i="5"/>
  <c r="L119" i="5"/>
  <c r="K119" i="5"/>
  <c r="L118" i="5"/>
  <c r="K118" i="5"/>
  <c r="L113" i="5"/>
  <c r="K113" i="5"/>
  <c r="L112" i="5"/>
  <c r="K112" i="5"/>
  <c r="L108" i="5"/>
  <c r="K108" i="5"/>
  <c r="L107" i="5"/>
  <c r="K107" i="5"/>
  <c r="L106" i="5"/>
  <c r="K106" i="5"/>
  <c r="L101" i="5"/>
  <c r="K101" i="5"/>
  <c r="L100" i="5"/>
  <c r="K100" i="5"/>
  <c r="L95" i="5"/>
  <c r="K95" i="5"/>
  <c r="L94" i="5"/>
  <c r="K94" i="5"/>
  <c r="L89" i="5"/>
  <c r="K89" i="5"/>
  <c r="L88" i="5"/>
  <c r="K88" i="5"/>
  <c r="L84" i="5"/>
  <c r="K84" i="5"/>
  <c r="L83" i="5"/>
  <c r="K83" i="5"/>
  <c r="L82" i="5"/>
  <c r="K82" i="5"/>
  <c r="L77" i="5"/>
  <c r="K77" i="5"/>
  <c r="L76" i="5"/>
  <c r="K76" i="5"/>
  <c r="L71" i="5"/>
  <c r="K71" i="5"/>
  <c r="L70" i="5"/>
  <c r="K70" i="5"/>
  <c r="L65" i="5"/>
  <c r="K65" i="5"/>
  <c r="L64" i="5"/>
  <c r="K64" i="5"/>
  <c r="L59" i="5"/>
  <c r="K59" i="5"/>
  <c r="L58" i="5"/>
  <c r="K58" i="5"/>
  <c r="L53" i="5"/>
  <c r="K53" i="5"/>
  <c r="L52" i="5"/>
  <c r="K52" i="5"/>
  <c r="L47" i="5"/>
  <c r="K47" i="5"/>
  <c r="L46" i="5"/>
  <c r="K46" i="5"/>
  <c r="K42" i="5"/>
  <c r="L41" i="5"/>
  <c r="K41" i="5"/>
  <c r="L40" i="5"/>
  <c r="K40" i="5"/>
  <c r="L35" i="5"/>
  <c r="K35" i="5"/>
  <c r="L34" i="5"/>
  <c r="K34" i="5"/>
  <c r="L29" i="5"/>
  <c r="K29" i="5"/>
  <c r="L28" i="5"/>
  <c r="K28" i="5"/>
  <c r="L24" i="5"/>
  <c r="L23" i="5"/>
  <c r="K23" i="5"/>
  <c r="L22" i="5"/>
  <c r="K22" i="5"/>
  <c r="L18" i="5"/>
  <c r="L17" i="5"/>
  <c r="K17" i="5"/>
  <c r="L16" i="5"/>
  <c r="K16" i="5"/>
  <c r="L12" i="5"/>
  <c r="L11" i="5"/>
  <c r="K11" i="5"/>
  <c r="L10" i="5"/>
  <c r="K10" i="5"/>
  <c r="P4" i="5"/>
  <c r="E6" i="5"/>
  <c r="L6" i="5" s="1"/>
  <c r="D6" i="5"/>
  <c r="K6" i="5"/>
  <c r="K5" i="5"/>
  <c r="L5" i="5"/>
  <c r="L4" i="5"/>
  <c r="K4" i="5"/>
  <c r="J138" i="5"/>
  <c r="L138" i="5" s="1"/>
  <c r="I138" i="5"/>
  <c r="H138" i="5"/>
  <c r="J132" i="5"/>
  <c r="L132" i="5" s="1"/>
  <c r="I132" i="5"/>
  <c r="K132" i="5" s="1"/>
  <c r="H132" i="5"/>
  <c r="J126" i="5"/>
  <c r="I126" i="5"/>
  <c r="K126" i="5" s="1"/>
  <c r="H126" i="5"/>
  <c r="J120" i="5"/>
  <c r="L120" i="5" s="1"/>
  <c r="I120" i="5"/>
  <c r="K120" i="5" s="1"/>
  <c r="H120" i="5"/>
  <c r="J114" i="5"/>
  <c r="L114" i="5" s="1"/>
  <c r="I114" i="5"/>
  <c r="K114" i="5" s="1"/>
  <c r="H114" i="5"/>
  <c r="J108" i="5"/>
  <c r="I108" i="5"/>
  <c r="H108" i="5"/>
  <c r="J102" i="5"/>
  <c r="L102" i="5" s="1"/>
  <c r="I102" i="5"/>
  <c r="K102" i="5" s="1"/>
  <c r="H102" i="5"/>
  <c r="J96" i="5"/>
  <c r="L96" i="5" s="1"/>
  <c r="I96" i="5"/>
  <c r="K96" i="5" s="1"/>
  <c r="H96" i="5"/>
  <c r="J90" i="5"/>
  <c r="L90" i="5" s="1"/>
  <c r="I90" i="5"/>
  <c r="K90" i="5" s="1"/>
  <c r="H90" i="5"/>
  <c r="J84" i="5"/>
  <c r="I84" i="5"/>
  <c r="H84" i="5"/>
  <c r="J78" i="5"/>
  <c r="L78" i="5" s="1"/>
  <c r="I78" i="5"/>
  <c r="K78" i="5" s="1"/>
  <c r="H78" i="5"/>
  <c r="J72" i="5"/>
  <c r="L72" i="5" s="1"/>
  <c r="I72" i="5"/>
  <c r="K72" i="5" s="1"/>
  <c r="H72" i="5"/>
  <c r="J66" i="5"/>
  <c r="L66" i="5" s="1"/>
  <c r="I66" i="5"/>
  <c r="K66" i="5" s="1"/>
  <c r="H66" i="5"/>
  <c r="J60" i="5"/>
  <c r="L60" i="5" s="1"/>
  <c r="I60" i="5"/>
  <c r="K60" i="5" s="1"/>
  <c r="H60" i="5"/>
  <c r="J54" i="5"/>
  <c r="I54" i="5"/>
  <c r="H54" i="5"/>
  <c r="J48" i="5"/>
  <c r="L48" i="5" s="1"/>
  <c r="I48" i="5"/>
  <c r="H48" i="5"/>
  <c r="J42" i="5"/>
  <c r="L42" i="5" s="1"/>
  <c r="I42" i="5"/>
  <c r="H42" i="5"/>
  <c r="J36" i="5"/>
  <c r="L36" i="5" s="1"/>
  <c r="I36" i="5"/>
  <c r="K36" i="5" s="1"/>
  <c r="H36" i="5"/>
  <c r="J30" i="5"/>
  <c r="L30" i="5" s="1"/>
  <c r="I30" i="5"/>
  <c r="K30" i="5" s="1"/>
  <c r="H30" i="5"/>
  <c r="J24" i="5"/>
  <c r="I24" i="5"/>
  <c r="K24" i="5" s="1"/>
  <c r="H24" i="5"/>
  <c r="J18" i="5"/>
  <c r="I18" i="5"/>
  <c r="H18" i="5"/>
  <c r="J12" i="5"/>
  <c r="I12" i="5"/>
  <c r="K12" i="5" s="1"/>
  <c r="H12" i="5"/>
  <c r="J6" i="5"/>
  <c r="I6" i="5"/>
  <c r="H6" i="5"/>
  <c r="C5" i="5"/>
  <c r="C4" i="5"/>
  <c r="P17" i="4"/>
  <c r="J84" i="4"/>
  <c r="L84" i="4" s="1"/>
  <c r="I84" i="4"/>
  <c r="K84" i="4" s="1"/>
  <c r="O17" i="4" s="1"/>
  <c r="H84" i="4"/>
  <c r="L83" i="4"/>
  <c r="K83" i="4"/>
  <c r="L82" i="4"/>
  <c r="K82" i="4"/>
  <c r="L137" i="4"/>
  <c r="K137" i="4"/>
  <c r="L136" i="4"/>
  <c r="K136" i="4"/>
  <c r="L131" i="4"/>
  <c r="K131" i="4"/>
  <c r="L130" i="4"/>
  <c r="K130" i="4"/>
  <c r="L125" i="4"/>
  <c r="K125" i="4"/>
  <c r="L124" i="4"/>
  <c r="K124" i="4"/>
  <c r="K120" i="4"/>
  <c r="O23" i="4" s="1"/>
  <c r="L119" i="4"/>
  <c r="K119" i="4"/>
  <c r="L118" i="4"/>
  <c r="K118" i="4"/>
  <c r="L113" i="4"/>
  <c r="K113" i="4"/>
  <c r="L112" i="4"/>
  <c r="K112" i="4"/>
  <c r="L107" i="4"/>
  <c r="K107" i="4"/>
  <c r="L106" i="4"/>
  <c r="K106" i="4"/>
  <c r="L102" i="4"/>
  <c r="P20" i="4" s="1"/>
  <c r="L101" i="4"/>
  <c r="K101" i="4"/>
  <c r="L100" i="4"/>
  <c r="K100" i="4"/>
  <c r="L95" i="4"/>
  <c r="K95" i="4"/>
  <c r="L94" i="4"/>
  <c r="K94" i="4"/>
  <c r="L89" i="4"/>
  <c r="K89" i="4"/>
  <c r="L88" i="4"/>
  <c r="K88" i="4"/>
  <c r="L78" i="4"/>
  <c r="K78" i="4"/>
  <c r="O16" i="4" s="1"/>
  <c r="L77" i="4"/>
  <c r="K77" i="4"/>
  <c r="L76" i="4"/>
  <c r="K76" i="4"/>
  <c r="L72" i="4"/>
  <c r="K72" i="4"/>
  <c r="L71" i="4"/>
  <c r="K71" i="4"/>
  <c r="L70" i="4"/>
  <c r="K70" i="4"/>
  <c r="L66" i="4"/>
  <c r="K66" i="4"/>
  <c r="O14" i="4" s="1"/>
  <c r="L65" i="4"/>
  <c r="K65" i="4"/>
  <c r="L64" i="4"/>
  <c r="K64" i="4"/>
  <c r="L60" i="4"/>
  <c r="K60" i="4"/>
  <c r="L59" i="4"/>
  <c r="K59" i="4"/>
  <c r="L58" i="4"/>
  <c r="K58" i="4"/>
  <c r="L54" i="4"/>
  <c r="K54" i="4"/>
  <c r="L53" i="4"/>
  <c r="K53" i="4"/>
  <c r="L52" i="4"/>
  <c r="K52" i="4"/>
  <c r="L48" i="4"/>
  <c r="K48" i="4"/>
  <c r="O11" i="4" s="1"/>
  <c r="L47" i="4"/>
  <c r="K47" i="4"/>
  <c r="L46" i="4"/>
  <c r="K46" i="4"/>
  <c r="L42" i="4"/>
  <c r="K42" i="4"/>
  <c r="O10" i="4" s="1"/>
  <c r="L41" i="4"/>
  <c r="K41" i="4"/>
  <c r="L40" i="4"/>
  <c r="K40" i="4"/>
  <c r="L36" i="4"/>
  <c r="K36" i="4"/>
  <c r="L35" i="4"/>
  <c r="K35" i="4"/>
  <c r="L34" i="4"/>
  <c r="K34" i="4"/>
  <c r="L30" i="4"/>
  <c r="K30" i="4"/>
  <c r="O8" i="4" s="1"/>
  <c r="L29" i="4"/>
  <c r="K29" i="4"/>
  <c r="L28" i="4"/>
  <c r="K28" i="4"/>
  <c r="L24" i="4"/>
  <c r="K24" i="4"/>
  <c r="L23" i="4"/>
  <c r="K23" i="4"/>
  <c r="L22" i="4"/>
  <c r="K22" i="4"/>
  <c r="L18" i="4"/>
  <c r="K18" i="4"/>
  <c r="L17" i="4"/>
  <c r="K17" i="4"/>
  <c r="L16" i="4"/>
  <c r="K16" i="4"/>
  <c r="L12" i="4"/>
  <c r="K12" i="4"/>
  <c r="L11" i="4"/>
  <c r="K11" i="4"/>
  <c r="L10" i="4"/>
  <c r="K10" i="4"/>
  <c r="K5" i="4"/>
  <c r="K6" i="4"/>
  <c r="L6" i="4"/>
  <c r="L5" i="4"/>
  <c r="K4" i="4"/>
  <c r="P10" i="4"/>
  <c r="P11" i="4"/>
  <c r="P12" i="4"/>
  <c r="P13" i="4"/>
  <c r="P14" i="4"/>
  <c r="P15" i="4"/>
  <c r="P16" i="4"/>
  <c r="O15" i="4"/>
  <c r="O13" i="4"/>
  <c r="O12" i="4"/>
  <c r="P4" i="4"/>
  <c r="P5" i="4"/>
  <c r="P6" i="4"/>
  <c r="P7" i="4"/>
  <c r="P8" i="4"/>
  <c r="P9" i="4"/>
  <c r="O9" i="4"/>
  <c r="O7" i="4"/>
  <c r="O6" i="4"/>
  <c r="O5" i="4"/>
  <c r="O4" i="4"/>
  <c r="I12" i="4"/>
  <c r="L4" i="4"/>
  <c r="J138" i="4"/>
  <c r="L138" i="4" s="1"/>
  <c r="P26" i="4" s="1"/>
  <c r="I138" i="4"/>
  <c r="K138" i="4" s="1"/>
  <c r="O26" i="4" s="1"/>
  <c r="H138" i="4"/>
  <c r="J132" i="4"/>
  <c r="L132" i="4" s="1"/>
  <c r="P25" i="4" s="1"/>
  <c r="I132" i="4"/>
  <c r="K132" i="4" s="1"/>
  <c r="O25" i="4" s="1"/>
  <c r="H132" i="4"/>
  <c r="J126" i="4"/>
  <c r="L126" i="4" s="1"/>
  <c r="P24" i="4" s="1"/>
  <c r="I126" i="4"/>
  <c r="K126" i="4" s="1"/>
  <c r="O24" i="4" s="1"/>
  <c r="H126" i="4"/>
  <c r="J120" i="4"/>
  <c r="L120" i="4" s="1"/>
  <c r="P23" i="4" s="1"/>
  <c r="I120" i="4"/>
  <c r="H120" i="4"/>
  <c r="J114" i="4"/>
  <c r="L114" i="4" s="1"/>
  <c r="P22" i="4" s="1"/>
  <c r="I114" i="4"/>
  <c r="K114" i="4" s="1"/>
  <c r="O22" i="4" s="1"/>
  <c r="H114" i="4"/>
  <c r="J108" i="4"/>
  <c r="L108" i="4" s="1"/>
  <c r="P21" i="4" s="1"/>
  <c r="I108" i="4"/>
  <c r="K108" i="4" s="1"/>
  <c r="O21" i="4" s="1"/>
  <c r="H108" i="4"/>
  <c r="J102" i="4"/>
  <c r="I102" i="4"/>
  <c r="K102" i="4" s="1"/>
  <c r="O20" i="4" s="1"/>
  <c r="H102" i="4"/>
  <c r="J96" i="4"/>
  <c r="L96" i="4" s="1"/>
  <c r="P19" i="4" s="1"/>
  <c r="I96" i="4"/>
  <c r="K96" i="4" s="1"/>
  <c r="O19" i="4" s="1"/>
  <c r="H96" i="4"/>
  <c r="J90" i="4"/>
  <c r="L90" i="4" s="1"/>
  <c r="P18" i="4" s="1"/>
  <c r="I90" i="4"/>
  <c r="K90" i="4" s="1"/>
  <c r="O18" i="4" s="1"/>
  <c r="H90" i="4"/>
  <c r="J78" i="4"/>
  <c r="I78" i="4"/>
  <c r="H78" i="4"/>
  <c r="J72" i="4"/>
  <c r="I72" i="4"/>
  <c r="H72" i="4"/>
  <c r="J66" i="4"/>
  <c r="I66" i="4"/>
  <c r="H66" i="4"/>
  <c r="J60" i="4"/>
  <c r="I60" i="4"/>
  <c r="H60" i="4"/>
  <c r="J54" i="4"/>
  <c r="I54" i="4"/>
  <c r="H54" i="4"/>
  <c r="J48" i="4"/>
  <c r="I48" i="4"/>
  <c r="H48" i="4"/>
  <c r="J42" i="4"/>
  <c r="I42" i="4"/>
  <c r="H42" i="4"/>
  <c r="J36" i="4"/>
  <c r="I36" i="4"/>
  <c r="H36" i="4"/>
  <c r="J30" i="4"/>
  <c r="I30" i="4"/>
  <c r="H30" i="4"/>
  <c r="J24" i="4"/>
  <c r="I24" i="4"/>
  <c r="H24" i="4"/>
  <c r="J18" i="4"/>
  <c r="I18" i="4"/>
  <c r="H18" i="4"/>
  <c r="J12" i="4"/>
  <c r="H12" i="4"/>
  <c r="E6" i="4"/>
  <c r="D6" i="4"/>
  <c r="C5" i="4"/>
  <c r="C4" i="4"/>
  <c r="C6" i="4" s="1"/>
  <c r="J6" i="4"/>
  <c r="I6" i="4"/>
  <c r="H6" i="4"/>
  <c r="K54" i="5" l="1"/>
  <c r="L54" i="5"/>
  <c r="K48" i="5"/>
  <c r="K18" i="5"/>
  <c r="C6" i="5"/>
</calcChain>
</file>

<file path=xl/sharedStrings.xml><?xml version="1.0" encoding="utf-8"?>
<sst xmlns="http://schemas.openxmlformats.org/spreadsheetml/2006/main" count="574" uniqueCount="37">
  <si>
    <t>Cluster 8</t>
  </si>
  <si>
    <t>Cluster 9</t>
  </si>
  <si>
    <t>Total cells</t>
  </si>
  <si>
    <t>All</t>
  </si>
  <si>
    <t>WNTi</t>
  </si>
  <si>
    <t>FGF8</t>
  </si>
  <si>
    <t>FOXG1</t>
  </si>
  <si>
    <t>n° cells</t>
  </si>
  <si>
    <t>%</t>
  </si>
  <si>
    <t>TOTAL</t>
  </si>
  <si>
    <t>SFRP1</t>
  </si>
  <si>
    <t>GAS1</t>
  </si>
  <si>
    <t>FZD8</t>
  </si>
  <si>
    <t>clusters 8-9</t>
  </si>
  <si>
    <t>SFRP2</t>
  </si>
  <si>
    <t>NKX2-1</t>
  </si>
  <si>
    <t>OLIG2</t>
  </si>
  <si>
    <t>LHX8</t>
  </si>
  <si>
    <t>GBX2</t>
  </si>
  <si>
    <t>SIX3</t>
  </si>
  <si>
    <t>OTX2</t>
  </si>
  <si>
    <t>FOXP2</t>
  </si>
  <si>
    <t>ISL1</t>
  </si>
  <si>
    <t>IRX3</t>
  </si>
  <si>
    <t>IRX2</t>
  </si>
  <si>
    <t>DBX1</t>
  </si>
  <si>
    <t>EN1</t>
  </si>
  <si>
    <t>EN2</t>
  </si>
  <si>
    <t>PAX5</t>
  </si>
  <si>
    <t>LMX1A</t>
  </si>
  <si>
    <t>FOXA2</t>
  </si>
  <si>
    <t>HOXA2</t>
  </si>
  <si>
    <t>LEF1</t>
  </si>
  <si>
    <t>FGF8a</t>
  </si>
  <si>
    <t>FGF8b</t>
  </si>
  <si>
    <t>FGF8 tot</t>
  </si>
  <si>
    <t>error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</si>
</sst>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3" xfId="0" applyBorder="1"/>
    <xf numFmtId="0" fontId="0" fillId="0" borderId="2" xfId="0" applyBorder="1"/>
    <xf numFmtId="164" fontId="0" fillId="0" borderId="0" xfId="0" applyNumberFormat="1"/>
    <xf numFmtId="164" fontId="0" fillId="0" borderId="3" xfId="0" applyNumberFormat="1" applyBorder="1"/>
    <xf numFmtId="164" fontId="0" fillId="0" borderId="2" xfId="0" applyNumberFormat="1" applyBorder="1"/>
    <xf numFmtId="0" fontId="1" fillId="0" borderId="4" xfId="0" applyFont="1" applyBorder="1"/>
    <xf numFmtId="0" fontId="0" fillId="3" borderId="0" xfId="0" applyFill="1"/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n° cells per cluster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'Clusters 8-9'!$D$3</c:f>
              <c:strCache>
                <c:ptCount val="1"/>
                <c:pt idx="0">
                  <c:v>WNTi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'Clusters 8-9'!$B$4:$B$5</c:f>
              <c:strCache>
                <c:ptCount val="2"/>
                <c:pt idx="0">
                  <c:v>Cluster 8</c:v>
                </c:pt>
                <c:pt idx="1">
                  <c:v>Cluster 9</c:v>
                </c:pt>
              </c:strCache>
            </c:strRef>
          </c:cat>
          <c:val>
            <c:numRef>
              <c:f>'Clusters 8-9'!$D$4:$D$5</c:f>
              <c:numCache>
                <c:formatCode>General</c:formatCode>
                <c:ptCount val="2"/>
                <c:pt idx="0">
                  <c:v>31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B-4221-A249-026154D5A017}"/>
            </c:ext>
          </c:extLst>
        </c:ser>
        <c:ser>
          <c:idx val="2"/>
          <c:order val="1"/>
          <c:tx>
            <c:strRef>
              <c:f>'Clusters 8-9'!$E$3</c:f>
              <c:strCache>
                <c:ptCount val="1"/>
                <c:pt idx="0">
                  <c:v>FGF8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'Clusters 8-9'!$B$4:$B$5</c:f>
              <c:strCache>
                <c:ptCount val="2"/>
                <c:pt idx="0">
                  <c:v>Cluster 8</c:v>
                </c:pt>
                <c:pt idx="1">
                  <c:v>Cluster 9</c:v>
                </c:pt>
              </c:strCache>
            </c:strRef>
          </c:cat>
          <c:val>
            <c:numRef>
              <c:f>'Clusters 8-9'!$E$4:$E$5</c:f>
              <c:numCache>
                <c:formatCode>General</c:formatCode>
                <c:ptCount val="2"/>
                <c:pt idx="0">
                  <c:v>1231</c:v>
                </c:pt>
                <c:pt idx="1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7B-4221-A249-026154D5A0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4636792"/>
        <c:axId val="864636152"/>
      </c:barChart>
      <c:catAx>
        <c:axId val="86463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636152"/>
        <c:crosses val="autoZero"/>
        <c:auto val="1"/>
        <c:lblAlgn val="ctr"/>
        <c:lblOffset val="100"/>
        <c:noMultiLvlLbl val="0"/>
      </c:catAx>
      <c:valAx>
        <c:axId val="864636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636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Positional</a:t>
            </a:r>
            <a:r>
              <a:rPr lang="en-GB" baseline="0"/>
              <a:t> marker expression in clusters 8+9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72169854496165E-2"/>
          <c:y val="0.10349697258926892"/>
          <c:w val="0.88974641427217971"/>
          <c:h val="0.700188922496525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'Clusters 8-9'!$O$3</c:f>
              <c:strCache>
                <c:ptCount val="1"/>
                <c:pt idx="0">
                  <c:v>WNTi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'Clusters 8-9'!$N$4:$N$26</c:f>
              <c:strCache>
                <c:ptCount val="23"/>
                <c:pt idx="0">
                  <c:v>FOXG1</c:v>
                </c:pt>
                <c:pt idx="1">
                  <c:v>SFRP1</c:v>
                </c:pt>
                <c:pt idx="2">
                  <c:v>GAS1</c:v>
                </c:pt>
                <c:pt idx="3">
                  <c:v>FZD8</c:v>
                </c:pt>
                <c:pt idx="4">
                  <c:v>SFRP2</c:v>
                </c:pt>
                <c:pt idx="5">
                  <c:v>NKX2-1</c:v>
                </c:pt>
                <c:pt idx="6">
                  <c:v>OLIG2</c:v>
                </c:pt>
                <c:pt idx="7">
                  <c:v>LHX8</c:v>
                </c:pt>
                <c:pt idx="8">
                  <c:v>GBX2</c:v>
                </c:pt>
                <c:pt idx="9">
                  <c:v>SIX3</c:v>
                </c:pt>
                <c:pt idx="10">
                  <c:v>OTX2</c:v>
                </c:pt>
                <c:pt idx="11">
                  <c:v>FOXP2</c:v>
                </c:pt>
                <c:pt idx="12">
                  <c:v>ISL1</c:v>
                </c:pt>
                <c:pt idx="13">
                  <c:v>LEF1</c:v>
                </c:pt>
                <c:pt idx="14">
                  <c:v>IRX3</c:v>
                </c:pt>
                <c:pt idx="15">
                  <c:v>IRX2</c:v>
                </c:pt>
                <c:pt idx="16">
                  <c:v>DBX1</c:v>
                </c:pt>
                <c:pt idx="17">
                  <c:v>EN1</c:v>
                </c:pt>
                <c:pt idx="18">
                  <c:v>EN2</c:v>
                </c:pt>
                <c:pt idx="19">
                  <c:v>PAX5</c:v>
                </c:pt>
                <c:pt idx="20">
                  <c:v>LMX1A</c:v>
                </c:pt>
                <c:pt idx="21">
                  <c:v>FOXA2</c:v>
                </c:pt>
                <c:pt idx="22">
                  <c:v>HOXA2</c:v>
                </c:pt>
              </c:strCache>
            </c:strRef>
          </c:cat>
          <c:val>
            <c:numRef>
              <c:f>'Clusters 8-9'!$O$4:$O$26</c:f>
              <c:numCache>
                <c:formatCode>0.0</c:formatCode>
                <c:ptCount val="23"/>
                <c:pt idx="0">
                  <c:v>38.461538461538467</c:v>
                </c:pt>
                <c:pt idx="1">
                  <c:v>57.692307692307686</c:v>
                </c:pt>
                <c:pt idx="2">
                  <c:v>48.07692307692308</c:v>
                </c:pt>
                <c:pt idx="3">
                  <c:v>19.230769230769234</c:v>
                </c:pt>
                <c:pt idx="4">
                  <c:v>55.769230769230774</c:v>
                </c:pt>
                <c:pt idx="5">
                  <c:v>1.9230769230769231</c:v>
                </c:pt>
                <c:pt idx="6">
                  <c:v>9.6153846153846168</c:v>
                </c:pt>
                <c:pt idx="7">
                  <c:v>0</c:v>
                </c:pt>
                <c:pt idx="8">
                  <c:v>3.8461538461538463</c:v>
                </c:pt>
                <c:pt idx="9">
                  <c:v>44.230769230769226</c:v>
                </c:pt>
                <c:pt idx="10">
                  <c:v>50</c:v>
                </c:pt>
                <c:pt idx="11">
                  <c:v>13.461538461538462</c:v>
                </c:pt>
                <c:pt idx="12">
                  <c:v>0</c:v>
                </c:pt>
                <c:pt idx="13">
                  <c:v>46.153846153846153</c:v>
                </c:pt>
                <c:pt idx="14">
                  <c:v>11.538461538461538</c:v>
                </c:pt>
                <c:pt idx="15">
                  <c:v>19.230769230769234</c:v>
                </c:pt>
                <c:pt idx="16">
                  <c:v>1.9230769230769231</c:v>
                </c:pt>
                <c:pt idx="17">
                  <c:v>0</c:v>
                </c:pt>
                <c:pt idx="18">
                  <c:v>1.9230769230769231</c:v>
                </c:pt>
                <c:pt idx="19">
                  <c:v>0</c:v>
                </c:pt>
                <c:pt idx="20">
                  <c:v>13.461538461538462</c:v>
                </c:pt>
                <c:pt idx="21">
                  <c:v>1.9230769230769231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3-4824-ACDA-EF86DD3BD6DA}"/>
            </c:ext>
          </c:extLst>
        </c:ser>
        <c:ser>
          <c:idx val="1"/>
          <c:order val="1"/>
          <c:tx>
            <c:strRef>
              <c:f>'Clusters 8-9'!$P$3</c:f>
              <c:strCache>
                <c:ptCount val="1"/>
                <c:pt idx="0">
                  <c:v>FGF8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'Clusters 8-9'!$N$4:$N$26</c:f>
              <c:strCache>
                <c:ptCount val="23"/>
                <c:pt idx="0">
                  <c:v>FOXG1</c:v>
                </c:pt>
                <c:pt idx="1">
                  <c:v>SFRP1</c:v>
                </c:pt>
                <c:pt idx="2">
                  <c:v>GAS1</c:v>
                </c:pt>
                <c:pt idx="3">
                  <c:v>FZD8</c:v>
                </c:pt>
                <c:pt idx="4">
                  <c:v>SFRP2</c:v>
                </c:pt>
                <c:pt idx="5">
                  <c:v>NKX2-1</c:v>
                </c:pt>
                <c:pt idx="6">
                  <c:v>OLIG2</c:v>
                </c:pt>
                <c:pt idx="7">
                  <c:v>LHX8</c:v>
                </c:pt>
                <c:pt idx="8">
                  <c:v>GBX2</c:v>
                </c:pt>
                <c:pt idx="9">
                  <c:v>SIX3</c:v>
                </c:pt>
                <c:pt idx="10">
                  <c:v>OTX2</c:v>
                </c:pt>
                <c:pt idx="11">
                  <c:v>FOXP2</c:v>
                </c:pt>
                <c:pt idx="12">
                  <c:v>ISL1</c:v>
                </c:pt>
                <c:pt idx="13">
                  <c:v>LEF1</c:v>
                </c:pt>
                <c:pt idx="14">
                  <c:v>IRX3</c:v>
                </c:pt>
                <c:pt idx="15">
                  <c:v>IRX2</c:v>
                </c:pt>
                <c:pt idx="16">
                  <c:v>DBX1</c:v>
                </c:pt>
                <c:pt idx="17">
                  <c:v>EN1</c:v>
                </c:pt>
                <c:pt idx="18">
                  <c:v>EN2</c:v>
                </c:pt>
                <c:pt idx="19">
                  <c:v>PAX5</c:v>
                </c:pt>
                <c:pt idx="20">
                  <c:v>LMX1A</c:v>
                </c:pt>
                <c:pt idx="21">
                  <c:v>FOXA2</c:v>
                </c:pt>
                <c:pt idx="22">
                  <c:v>HOXA2</c:v>
                </c:pt>
              </c:strCache>
            </c:strRef>
          </c:cat>
          <c:val>
            <c:numRef>
              <c:f>'Clusters 8-9'!$P$4:$P$26</c:f>
              <c:numCache>
                <c:formatCode>0.0</c:formatCode>
                <c:ptCount val="23"/>
                <c:pt idx="0">
                  <c:v>49.654611946363268</c:v>
                </c:pt>
                <c:pt idx="1">
                  <c:v>70.824867939861846</c:v>
                </c:pt>
                <c:pt idx="2">
                  <c:v>30.678585940674523</c:v>
                </c:pt>
                <c:pt idx="3">
                  <c:v>22.104835432750914</c:v>
                </c:pt>
                <c:pt idx="4">
                  <c:v>70.09345794392523</c:v>
                </c:pt>
                <c:pt idx="5">
                  <c:v>0.28443722064201543</c:v>
                </c:pt>
                <c:pt idx="6">
                  <c:v>4.307192198293377</c:v>
                </c:pt>
                <c:pt idx="7">
                  <c:v>4.063388866314506E-2</c:v>
                </c:pt>
                <c:pt idx="8">
                  <c:v>7.6798049573344169</c:v>
                </c:pt>
                <c:pt idx="9">
                  <c:v>43.031288094270622</c:v>
                </c:pt>
                <c:pt idx="10">
                  <c:v>31.978870377895163</c:v>
                </c:pt>
                <c:pt idx="11">
                  <c:v>9.4676960585128001</c:v>
                </c:pt>
                <c:pt idx="12">
                  <c:v>1.0971149939049167</c:v>
                </c:pt>
                <c:pt idx="13">
                  <c:v>29.37830150345388</c:v>
                </c:pt>
                <c:pt idx="14">
                  <c:v>19.179195449004467</c:v>
                </c:pt>
                <c:pt idx="15">
                  <c:v>28.931328728159283</c:v>
                </c:pt>
                <c:pt idx="16">
                  <c:v>0.20316944331572531</c:v>
                </c:pt>
                <c:pt idx="17">
                  <c:v>2.1942299878098335</c:v>
                </c:pt>
                <c:pt idx="18">
                  <c:v>11.377488825680619</c:v>
                </c:pt>
                <c:pt idx="19">
                  <c:v>1.2190166598943519</c:v>
                </c:pt>
                <c:pt idx="20">
                  <c:v>0.28443722064201543</c:v>
                </c:pt>
                <c:pt idx="21">
                  <c:v>0</c:v>
                </c:pt>
                <c:pt idx="22">
                  <c:v>2.2348638764729785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93-4824-ACDA-EF86DD3BD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4625592"/>
        <c:axId val="864625912"/>
      </c:barChart>
      <c:catAx>
        <c:axId val="86462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625912"/>
        <c:crosses val="autoZero"/>
        <c:auto val="1"/>
        <c:lblAlgn val="ctr"/>
        <c:lblOffset val="10"/>
        <c:noMultiLvlLbl val="0"/>
      </c:catAx>
      <c:valAx>
        <c:axId val="864625912"/>
        <c:scaling>
          <c:orientation val="minMax"/>
          <c:max val="7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positive cells</a:t>
                </a:r>
              </a:p>
            </c:rich>
          </c:tx>
          <c:layout>
            <c:manualLayout>
              <c:xMode val="edge"/>
              <c:yMode val="edge"/>
              <c:x val="1.1793019116364599E-2"/>
              <c:y val="0.40137734513823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62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n° cells per cluster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'Clusters 8-9 FGF8 only'!$D$3</c:f>
              <c:strCache>
                <c:ptCount val="1"/>
                <c:pt idx="0">
                  <c:v>FGF8a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'Clusters 8-9 FGF8 only'!$B$4:$B$5</c:f>
              <c:strCache>
                <c:ptCount val="2"/>
                <c:pt idx="0">
                  <c:v>Cluster 8</c:v>
                </c:pt>
                <c:pt idx="1">
                  <c:v>Cluster 9</c:v>
                </c:pt>
              </c:strCache>
            </c:strRef>
          </c:cat>
          <c:val>
            <c:numRef>
              <c:f>'Clusters 8-9 FGF8 only'!$D$4:$D$5</c:f>
              <c:numCache>
                <c:formatCode>General</c:formatCode>
                <c:ptCount val="2"/>
                <c:pt idx="0">
                  <c:v>615</c:v>
                </c:pt>
                <c:pt idx="1">
                  <c:v>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A-4CB6-A2F0-5EDDC7C38547}"/>
            </c:ext>
          </c:extLst>
        </c:ser>
        <c:ser>
          <c:idx val="2"/>
          <c:order val="1"/>
          <c:tx>
            <c:strRef>
              <c:f>'Clusters 8-9 FGF8 only'!$E$3</c:f>
              <c:strCache>
                <c:ptCount val="1"/>
                <c:pt idx="0">
                  <c:v>FGF8b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'Clusters 8-9 FGF8 only'!$B$4:$B$5</c:f>
              <c:strCache>
                <c:ptCount val="2"/>
                <c:pt idx="0">
                  <c:v>Cluster 8</c:v>
                </c:pt>
                <c:pt idx="1">
                  <c:v>Cluster 9</c:v>
                </c:pt>
              </c:strCache>
            </c:strRef>
          </c:cat>
          <c:val>
            <c:numRef>
              <c:f>'Clusters 8-9 FGF8 only'!$E$4:$E$5</c:f>
              <c:numCache>
                <c:formatCode>General</c:formatCode>
                <c:ptCount val="2"/>
                <c:pt idx="0">
                  <c:v>616</c:v>
                </c:pt>
                <c:pt idx="1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A-4CB6-A2F0-5EDDC7C385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4636792"/>
        <c:axId val="864636152"/>
      </c:barChart>
      <c:catAx>
        <c:axId val="86463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636152"/>
        <c:crosses val="autoZero"/>
        <c:auto val="1"/>
        <c:lblAlgn val="ctr"/>
        <c:lblOffset val="100"/>
        <c:noMultiLvlLbl val="0"/>
      </c:catAx>
      <c:valAx>
        <c:axId val="864636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636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Positional marker expression in WNTi+FGF8 clusters 8+9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72169854496165E-2"/>
          <c:y val="0.10349697258926892"/>
          <c:w val="0.88974641427217971"/>
          <c:h val="0.7001889224965255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'Clusters 8-9 FGF8 only'!$O$3</c:f>
              <c:strCache>
                <c:ptCount val="1"/>
                <c:pt idx="0">
                  <c:v>FGF8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'Clusters 8-9 FGF8 only'!$P$4:$P$26</c:f>
                <c:numCache>
                  <c:formatCode>General</c:formatCode>
                  <c:ptCount val="23"/>
                  <c:pt idx="0">
                    <c:v>6.165322709036511</c:v>
                  </c:pt>
                  <c:pt idx="1">
                    <c:v>4.3080276592583218</c:v>
                  </c:pt>
                  <c:pt idx="2">
                    <c:v>0.36706759854804893</c:v>
                  </c:pt>
                  <c:pt idx="3">
                    <c:v>4.1616583349253817</c:v>
                  </c:pt>
                  <c:pt idx="4">
                    <c:v>4.6015623341612004</c:v>
                  </c:pt>
                  <c:pt idx="5">
                    <c:v>0.14136099259164911</c:v>
                  </c:pt>
                  <c:pt idx="6">
                    <c:v>0.12328456345921121</c:v>
                  </c:pt>
                  <c:pt idx="7">
                    <c:v>5.4063448597932431E-3</c:v>
                  </c:pt>
                  <c:pt idx="8">
                    <c:v>2.7556106582606281</c:v>
                  </c:pt>
                  <c:pt idx="9">
                    <c:v>6.8916303148018496</c:v>
                  </c:pt>
                  <c:pt idx="10">
                    <c:v>7.3820156445689742</c:v>
                  </c:pt>
                  <c:pt idx="11">
                    <c:v>1.1251167505147599</c:v>
                  </c:pt>
                  <c:pt idx="12">
                    <c:v>0.21270484408499454</c:v>
                  </c:pt>
                  <c:pt idx="13">
                    <c:v>5.4821995266297279</c:v>
                  </c:pt>
                  <c:pt idx="14">
                    <c:v>2.0921559574603368</c:v>
                  </c:pt>
                  <c:pt idx="15">
                    <c:v>4.7053442548133075</c:v>
                  </c:pt>
                  <c:pt idx="16">
                    <c:v>0.19054878048780488</c:v>
                  </c:pt>
                  <c:pt idx="17">
                    <c:v>1.6152367382028912</c:v>
                  </c:pt>
                  <c:pt idx="18">
                    <c:v>2.3894054214693621</c:v>
                  </c:pt>
                  <c:pt idx="19">
                    <c:v>0.4075986011165596</c:v>
                  </c:pt>
                  <c:pt idx="20">
                    <c:v>5.9735135536734089E-2</c:v>
                  </c:pt>
                  <c:pt idx="21">
                    <c:v>0</c:v>
                  </c:pt>
                  <c:pt idx="22">
                    <c:v>1.6062814430363621</c:v>
                  </c:pt>
                </c:numCache>
              </c:numRef>
            </c:plus>
            <c:minus>
              <c:numRef>
                <c:f>'Clusters 8-9 FGF8 only'!$P$4:$P$26</c:f>
                <c:numCache>
                  <c:formatCode>General</c:formatCode>
                  <c:ptCount val="23"/>
                  <c:pt idx="0">
                    <c:v>6.165322709036511</c:v>
                  </c:pt>
                  <c:pt idx="1">
                    <c:v>4.3080276592583218</c:v>
                  </c:pt>
                  <c:pt idx="2">
                    <c:v>0.36706759854804893</c:v>
                  </c:pt>
                  <c:pt idx="3">
                    <c:v>4.1616583349253817</c:v>
                  </c:pt>
                  <c:pt idx="4">
                    <c:v>4.6015623341612004</c:v>
                  </c:pt>
                  <c:pt idx="5">
                    <c:v>0.14136099259164911</c:v>
                  </c:pt>
                  <c:pt idx="6">
                    <c:v>0.12328456345921121</c:v>
                  </c:pt>
                  <c:pt idx="7">
                    <c:v>5.4063448597932431E-3</c:v>
                  </c:pt>
                  <c:pt idx="8">
                    <c:v>2.7556106582606281</c:v>
                  </c:pt>
                  <c:pt idx="9">
                    <c:v>6.8916303148018496</c:v>
                  </c:pt>
                  <c:pt idx="10">
                    <c:v>7.3820156445689742</c:v>
                  </c:pt>
                  <c:pt idx="11">
                    <c:v>1.1251167505147599</c:v>
                  </c:pt>
                  <c:pt idx="12">
                    <c:v>0.21270484408499454</c:v>
                  </c:pt>
                  <c:pt idx="13">
                    <c:v>5.4821995266297279</c:v>
                  </c:pt>
                  <c:pt idx="14">
                    <c:v>2.0921559574603368</c:v>
                  </c:pt>
                  <c:pt idx="15">
                    <c:v>4.7053442548133075</c:v>
                  </c:pt>
                  <c:pt idx="16">
                    <c:v>0.19054878048780488</c:v>
                  </c:pt>
                  <c:pt idx="17">
                    <c:v>1.6152367382028912</c:v>
                  </c:pt>
                  <c:pt idx="18">
                    <c:v>2.3894054214693621</c:v>
                  </c:pt>
                  <c:pt idx="19">
                    <c:v>0.4075986011165596</c:v>
                  </c:pt>
                  <c:pt idx="20">
                    <c:v>5.9735135536734089E-2</c:v>
                  </c:pt>
                  <c:pt idx="21">
                    <c:v>0</c:v>
                  </c:pt>
                  <c:pt idx="22">
                    <c:v>1.6062814430363621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f>'Clusters 8-9 FGF8 only'!$N$4:$N$26</c:f>
              <c:strCache>
                <c:ptCount val="23"/>
                <c:pt idx="0">
                  <c:v>FOXG1</c:v>
                </c:pt>
                <c:pt idx="1">
                  <c:v>SFRP1</c:v>
                </c:pt>
                <c:pt idx="2">
                  <c:v>GAS1</c:v>
                </c:pt>
                <c:pt idx="3">
                  <c:v>FZD8</c:v>
                </c:pt>
                <c:pt idx="4">
                  <c:v>SFRP2</c:v>
                </c:pt>
                <c:pt idx="5">
                  <c:v>NKX2-1</c:v>
                </c:pt>
                <c:pt idx="6">
                  <c:v>OLIG2</c:v>
                </c:pt>
                <c:pt idx="7">
                  <c:v>LHX8</c:v>
                </c:pt>
                <c:pt idx="8">
                  <c:v>GBX2</c:v>
                </c:pt>
                <c:pt idx="9">
                  <c:v>SIX3</c:v>
                </c:pt>
                <c:pt idx="10">
                  <c:v>OTX2</c:v>
                </c:pt>
                <c:pt idx="11">
                  <c:v>FOXP2</c:v>
                </c:pt>
                <c:pt idx="12">
                  <c:v>ISL1</c:v>
                </c:pt>
                <c:pt idx="13">
                  <c:v>LEF1</c:v>
                </c:pt>
                <c:pt idx="14">
                  <c:v>IRX3</c:v>
                </c:pt>
                <c:pt idx="15">
                  <c:v>IRX2</c:v>
                </c:pt>
                <c:pt idx="16">
                  <c:v>DBX1</c:v>
                </c:pt>
                <c:pt idx="17">
                  <c:v>EN1</c:v>
                </c:pt>
                <c:pt idx="18">
                  <c:v>EN2</c:v>
                </c:pt>
                <c:pt idx="19">
                  <c:v>PAX5</c:v>
                </c:pt>
                <c:pt idx="20">
                  <c:v>LMX1A</c:v>
                </c:pt>
                <c:pt idx="21">
                  <c:v>FOXA2</c:v>
                </c:pt>
                <c:pt idx="22">
                  <c:v>HOXA2</c:v>
                </c:pt>
              </c:strCache>
            </c:strRef>
          </c:cat>
          <c:val>
            <c:numRef>
              <c:f>'Clusters 8-9 FGF8 only'!$O$4:$O$26</c:f>
              <c:numCache>
                <c:formatCode>0.0</c:formatCode>
                <c:ptCount val="23"/>
                <c:pt idx="0">
                  <c:v>49.654611946363268</c:v>
                </c:pt>
                <c:pt idx="1">
                  <c:v>70.824867939861846</c:v>
                </c:pt>
                <c:pt idx="2">
                  <c:v>30.678585940674523</c:v>
                </c:pt>
                <c:pt idx="3">
                  <c:v>22.104835432750914</c:v>
                </c:pt>
                <c:pt idx="4">
                  <c:v>70.09345794392523</c:v>
                </c:pt>
                <c:pt idx="5">
                  <c:v>0.28443722064201543</c:v>
                </c:pt>
                <c:pt idx="6">
                  <c:v>4.307192198293377</c:v>
                </c:pt>
                <c:pt idx="7">
                  <c:v>8.1267777326290119E-2</c:v>
                </c:pt>
                <c:pt idx="8">
                  <c:v>7.6798049573344169</c:v>
                </c:pt>
                <c:pt idx="9">
                  <c:v>43.031288094270622</c:v>
                </c:pt>
                <c:pt idx="10">
                  <c:v>31.978870377895163</c:v>
                </c:pt>
                <c:pt idx="11">
                  <c:v>9.4676960585128001</c:v>
                </c:pt>
                <c:pt idx="12">
                  <c:v>1.0971149939049167</c:v>
                </c:pt>
                <c:pt idx="13">
                  <c:v>30.475416497358797</c:v>
                </c:pt>
                <c:pt idx="14">
                  <c:v>19.179195449004467</c:v>
                </c:pt>
                <c:pt idx="15">
                  <c:v>29.012596505485575</c:v>
                </c:pt>
                <c:pt idx="16">
                  <c:v>0.20316944331572531</c:v>
                </c:pt>
                <c:pt idx="17">
                  <c:v>2.1942299878098335</c:v>
                </c:pt>
                <c:pt idx="18">
                  <c:v>11.377488825680619</c:v>
                </c:pt>
                <c:pt idx="19">
                  <c:v>1.2190166598943519</c:v>
                </c:pt>
                <c:pt idx="20">
                  <c:v>0.28443722064201543</c:v>
                </c:pt>
                <c:pt idx="21">
                  <c:v>0</c:v>
                </c:pt>
                <c:pt idx="22">
                  <c:v>2.2348638764729785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E5-4127-A8C5-0841E218E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4625592"/>
        <c:axId val="864625912"/>
      </c:barChart>
      <c:catAx>
        <c:axId val="86462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625912"/>
        <c:crosses val="autoZero"/>
        <c:auto val="1"/>
        <c:lblAlgn val="ctr"/>
        <c:lblOffset val="10"/>
        <c:noMultiLvlLbl val="0"/>
      </c:catAx>
      <c:valAx>
        <c:axId val="864625912"/>
        <c:scaling>
          <c:orientation val="minMax"/>
          <c:max val="7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positive cells</a:t>
                </a:r>
              </a:p>
            </c:rich>
          </c:tx>
          <c:layout>
            <c:manualLayout>
              <c:xMode val="edge"/>
              <c:yMode val="edge"/>
              <c:x val="1.1793019116364599E-2"/>
              <c:y val="0.40137734513823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62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387802</xdr:colOff>
      <xdr:row>7</xdr:row>
      <xdr:rowOff>111579</xdr:rowOff>
    </xdr:from>
    <xdr:to>
      <xdr:col>5</xdr:col>
      <xdr:colOff>190500</xdr:colOff>
      <xdr:row>21</xdr:row>
      <xdr:rowOff>133350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504DFDA2-736C-7B46-8EAE-F32807AAB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598714</xdr:colOff>
      <xdr:row>2</xdr:row>
      <xdr:rowOff>16329</xdr:rowOff>
    </xdr:from>
    <xdr:to>
      <xdr:col>29</xdr:col>
      <xdr:colOff>176893</xdr:colOff>
      <xdr:row>26</xdr:row>
      <xdr:rowOff>108858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D16F11F-D01C-F8E0-A23F-48E1D136C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387802</xdr:colOff>
      <xdr:row>7</xdr:row>
      <xdr:rowOff>111579</xdr:rowOff>
    </xdr:from>
    <xdr:to>
      <xdr:col>5</xdr:col>
      <xdr:colOff>190500</xdr:colOff>
      <xdr:row>21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708A628-4D13-473A-A7F4-45915BEA8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598714</xdr:colOff>
      <xdr:row>2</xdr:row>
      <xdr:rowOff>16328</xdr:rowOff>
    </xdr:from>
    <xdr:to>
      <xdr:col>37</xdr:col>
      <xdr:colOff>138546</xdr:colOff>
      <xdr:row>31</xdr:row>
      <xdr:rowOff>173181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8D8CE52-3EE6-42D1-BF15-F5AE80875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5CBE-EA8A-47FE-9710-E3B7CDE346E9}">
  <dimension ref="B2:P138"/>
  <sheetViews>
    <sheetView zoomScale="70" zoomScaleNormal="70" workbookViewId="0">
      <selection activeCell="O31" sqref="O31"/>
    </sheetView>
  </sheetViews>
  <sheetFormatPr defaultRowHeight="15" x14ac:dyDescent="0.25"/>
  <cols>
    <col min="2" max="3" width="9.140625" customWidth="1"/>
    <col min="7" max="7" width="13.28515625" customWidth="1"/>
    <col min="12" max="12" width="9.140625" customWidth="1"/>
    <col min="14" max="14" width="11.5703125" bestFit="1" customWidth="1"/>
  </cols>
  <sheetData>
    <row r="2" spans="2:16" x14ac:dyDescent="0.25">
      <c r="C2" s="1" t="s">
        <v>2</v>
      </c>
      <c r="H2" s="1" t="s">
        <v>2</v>
      </c>
      <c r="K2" t="s">
        <v>8</v>
      </c>
      <c r="N2" s="9" t="s">
        <v>13</v>
      </c>
      <c r="O2" t="s">
        <v>8</v>
      </c>
    </row>
    <row r="3" spans="2:16" x14ac:dyDescent="0.25">
      <c r="B3" s="2" t="s">
        <v>7</v>
      </c>
      <c r="C3" s="1" t="s">
        <v>3</v>
      </c>
      <c r="D3" s="1" t="s">
        <v>4</v>
      </c>
      <c r="E3" s="1" t="s">
        <v>5</v>
      </c>
      <c r="G3" s="2" t="s">
        <v>6</v>
      </c>
      <c r="H3" s="1" t="s">
        <v>3</v>
      </c>
      <c r="I3" s="1" t="s">
        <v>4</v>
      </c>
      <c r="J3" s="1" t="s">
        <v>5</v>
      </c>
      <c r="K3" s="1" t="s">
        <v>4</v>
      </c>
      <c r="L3" s="1" t="s">
        <v>5</v>
      </c>
      <c r="O3" s="1" t="s">
        <v>4</v>
      </c>
      <c r="P3" s="1" t="s">
        <v>5</v>
      </c>
    </row>
    <row r="4" spans="2:16" x14ac:dyDescent="0.25">
      <c r="B4" s="1" t="s">
        <v>0</v>
      </c>
      <c r="C4">
        <f t="shared" ref="C4:C5" si="0">D4+E4</f>
        <v>1262</v>
      </c>
      <c r="D4">
        <v>31</v>
      </c>
      <c r="E4">
        <v>1231</v>
      </c>
      <c r="G4" s="1" t="s">
        <v>0</v>
      </c>
      <c r="I4">
        <v>11</v>
      </c>
      <c r="J4">
        <v>562</v>
      </c>
      <c r="K4" s="5">
        <f>I4/$D$4*100</f>
        <v>35.483870967741936</v>
      </c>
      <c r="L4" s="5">
        <f>J4/$E$4*100</f>
        <v>45.653939886271324</v>
      </c>
      <c r="N4" s="2" t="s">
        <v>6</v>
      </c>
      <c r="O4" s="5">
        <f>K6</f>
        <v>38.461538461538467</v>
      </c>
      <c r="P4" s="5">
        <f>L6</f>
        <v>49.654611946363268</v>
      </c>
    </row>
    <row r="5" spans="2:16" ht="15.75" thickBot="1" x14ac:dyDescent="0.3">
      <c r="B5" s="1" t="s">
        <v>1</v>
      </c>
      <c r="C5">
        <f t="shared" si="0"/>
        <v>1251</v>
      </c>
      <c r="D5">
        <v>21</v>
      </c>
      <c r="E5">
        <v>1230</v>
      </c>
      <c r="G5" s="1" t="s">
        <v>1</v>
      </c>
      <c r="I5">
        <v>9</v>
      </c>
      <c r="J5">
        <v>660</v>
      </c>
      <c r="K5" s="5">
        <f>I5/$D$5*100</f>
        <v>42.857142857142854</v>
      </c>
      <c r="L5" s="5">
        <f>J5/$E$5*100</f>
        <v>53.658536585365859</v>
      </c>
      <c r="N5" s="2" t="s">
        <v>10</v>
      </c>
      <c r="O5" s="5">
        <f>K12</f>
        <v>57.692307692307686</v>
      </c>
      <c r="P5" s="5">
        <f>L12</f>
        <v>70.824867939861846</v>
      </c>
    </row>
    <row r="6" spans="2:16" ht="15.75" thickBot="1" x14ac:dyDescent="0.3">
      <c r="C6" s="3">
        <f>SUM(C4:C5)</f>
        <v>2513</v>
      </c>
      <c r="D6" s="3">
        <f>SUM(D4:D5)</f>
        <v>52</v>
      </c>
      <c r="E6" s="4">
        <f>SUM(E4:E5)</f>
        <v>2461</v>
      </c>
      <c r="G6" s="8" t="s">
        <v>9</v>
      </c>
      <c r="H6" s="3">
        <f>SUM(H4:H5)</f>
        <v>0</v>
      </c>
      <c r="I6" s="3">
        <f>SUM(I4:I5)</f>
        <v>20</v>
      </c>
      <c r="J6" s="4">
        <f>SUM(J4:J5)</f>
        <v>1222</v>
      </c>
      <c r="K6" s="6">
        <f>I6/$D$6*100</f>
        <v>38.461538461538467</v>
      </c>
      <c r="L6" s="7">
        <f>J6/$E$6*100</f>
        <v>49.654611946363268</v>
      </c>
      <c r="N6" s="2" t="s">
        <v>11</v>
      </c>
      <c r="O6" s="5">
        <f>K18</f>
        <v>48.07692307692308</v>
      </c>
      <c r="P6" s="5">
        <f>L18</f>
        <v>30.678585940674523</v>
      </c>
    </row>
    <row r="7" spans="2:16" x14ac:dyDescent="0.25">
      <c r="N7" s="2" t="s">
        <v>12</v>
      </c>
      <c r="O7" s="5">
        <f>K24</f>
        <v>19.230769230769234</v>
      </c>
      <c r="P7" s="5">
        <f>L24</f>
        <v>22.104835432750914</v>
      </c>
    </row>
    <row r="8" spans="2:16" x14ac:dyDescent="0.25">
      <c r="H8" s="1" t="s">
        <v>2</v>
      </c>
      <c r="K8" t="s">
        <v>8</v>
      </c>
      <c r="N8" s="2" t="s">
        <v>14</v>
      </c>
      <c r="O8" s="5">
        <f>K30</f>
        <v>55.769230769230774</v>
      </c>
      <c r="P8" s="5">
        <f>L30</f>
        <v>70.09345794392523</v>
      </c>
    </row>
    <row r="9" spans="2:16" x14ac:dyDescent="0.25">
      <c r="G9" s="2" t="s">
        <v>10</v>
      </c>
      <c r="H9" s="1" t="s">
        <v>3</v>
      </c>
      <c r="I9" s="1" t="s">
        <v>4</v>
      </c>
      <c r="J9" s="1" t="s">
        <v>5</v>
      </c>
      <c r="K9" s="1" t="s">
        <v>4</v>
      </c>
      <c r="L9" s="1" t="s">
        <v>5</v>
      </c>
      <c r="N9" s="2" t="s">
        <v>15</v>
      </c>
      <c r="O9" s="5">
        <f>K36</f>
        <v>1.9230769230769231</v>
      </c>
      <c r="P9" s="5">
        <f>L36</f>
        <v>0.28443722064201543</v>
      </c>
    </row>
    <row r="10" spans="2:16" x14ac:dyDescent="0.25">
      <c r="G10" s="1" t="s">
        <v>0</v>
      </c>
      <c r="I10">
        <v>15</v>
      </c>
      <c r="J10">
        <v>814</v>
      </c>
      <c r="K10" s="5">
        <f>I10/$D$4*100</f>
        <v>48.387096774193552</v>
      </c>
      <c r="L10" s="5">
        <f>J10/$E$4*100</f>
        <v>66.125101543460602</v>
      </c>
      <c r="N10" s="2" t="s">
        <v>16</v>
      </c>
      <c r="O10" s="5">
        <f>K42</f>
        <v>9.6153846153846168</v>
      </c>
      <c r="P10" s="5">
        <f>L42</f>
        <v>4.307192198293377</v>
      </c>
    </row>
    <row r="11" spans="2:16" ht="15.75" thickBot="1" x14ac:dyDescent="0.3">
      <c r="G11" s="1" t="s">
        <v>1</v>
      </c>
      <c r="I11">
        <v>15</v>
      </c>
      <c r="J11">
        <v>929</v>
      </c>
      <c r="K11" s="5">
        <f>I11/$D$5*100</f>
        <v>71.428571428571431</v>
      </c>
      <c r="L11" s="5">
        <f>J11/$E$5*100</f>
        <v>75.528455284552848</v>
      </c>
      <c r="N11" s="2" t="s">
        <v>17</v>
      </c>
      <c r="O11" s="5">
        <f>K48</f>
        <v>0</v>
      </c>
      <c r="P11" s="5">
        <f>L48</f>
        <v>4.063388866314506E-2</v>
      </c>
    </row>
    <row r="12" spans="2:16" ht="15.75" thickBot="1" x14ac:dyDescent="0.3">
      <c r="G12" s="8" t="s">
        <v>9</v>
      </c>
      <c r="H12" s="3">
        <f>SUM(H10:H11)</f>
        <v>0</v>
      </c>
      <c r="I12" s="4">
        <f>SUM(I10:I11)</f>
        <v>30</v>
      </c>
      <c r="J12" s="4">
        <f>SUM(J10:J11)</f>
        <v>1743</v>
      </c>
      <c r="K12" s="6">
        <f>I12/$D$6*100</f>
        <v>57.692307692307686</v>
      </c>
      <c r="L12" s="7">
        <f>J12/$E$6*100</f>
        <v>70.824867939861846</v>
      </c>
      <c r="N12" s="2" t="s">
        <v>18</v>
      </c>
      <c r="O12" s="5">
        <f>K54</f>
        <v>3.8461538461538463</v>
      </c>
      <c r="P12" s="5">
        <f>L54</f>
        <v>7.6798049573344169</v>
      </c>
    </row>
    <row r="13" spans="2:16" x14ac:dyDescent="0.25">
      <c r="N13" s="2" t="s">
        <v>19</v>
      </c>
      <c r="O13" s="5">
        <f>K60</f>
        <v>44.230769230769226</v>
      </c>
      <c r="P13" s="5">
        <f>L60</f>
        <v>43.031288094270622</v>
      </c>
    </row>
    <row r="14" spans="2:16" x14ac:dyDescent="0.25">
      <c r="H14" s="1" t="s">
        <v>2</v>
      </c>
      <c r="K14" t="s">
        <v>8</v>
      </c>
      <c r="N14" s="2" t="s">
        <v>20</v>
      </c>
      <c r="O14" s="5">
        <f>K66</f>
        <v>50</v>
      </c>
      <c r="P14" s="5">
        <f>L66</f>
        <v>31.978870377895163</v>
      </c>
    </row>
    <row r="15" spans="2:16" x14ac:dyDescent="0.25">
      <c r="G15" s="2" t="s">
        <v>11</v>
      </c>
      <c r="H15" s="1" t="s">
        <v>3</v>
      </c>
      <c r="I15" s="1" t="s">
        <v>4</v>
      </c>
      <c r="J15" s="1" t="s">
        <v>5</v>
      </c>
      <c r="K15" s="1" t="s">
        <v>4</v>
      </c>
      <c r="L15" s="1" t="s">
        <v>5</v>
      </c>
      <c r="N15" s="2" t="s">
        <v>21</v>
      </c>
      <c r="O15" s="5">
        <f>K72</f>
        <v>13.461538461538462</v>
      </c>
      <c r="P15" s="5">
        <f>L72</f>
        <v>9.4676960585128001</v>
      </c>
    </row>
    <row r="16" spans="2:16" x14ac:dyDescent="0.25">
      <c r="G16" s="1" t="s">
        <v>0</v>
      </c>
      <c r="I16">
        <v>17</v>
      </c>
      <c r="J16">
        <v>355</v>
      </c>
      <c r="K16" s="5">
        <f>I16/$D$4*100</f>
        <v>54.838709677419352</v>
      </c>
      <c r="L16" s="5">
        <f>J16/$E$4*100</f>
        <v>28.838342810722988</v>
      </c>
      <c r="N16" s="2" t="s">
        <v>22</v>
      </c>
      <c r="O16" s="5">
        <f>K78</f>
        <v>0</v>
      </c>
      <c r="P16" s="5">
        <f>L78</f>
        <v>1.0971149939049167</v>
      </c>
    </row>
    <row r="17" spans="7:16" ht="15.75" thickBot="1" x14ac:dyDescent="0.3">
      <c r="G17" s="1" t="s">
        <v>1</v>
      </c>
      <c r="I17">
        <v>8</v>
      </c>
      <c r="J17">
        <v>400</v>
      </c>
      <c r="K17" s="5">
        <f>I17/$D$5*100</f>
        <v>38.095238095238095</v>
      </c>
      <c r="L17" s="5">
        <f>J17/$E$5*100</f>
        <v>32.520325203252028</v>
      </c>
      <c r="N17" s="2" t="s">
        <v>32</v>
      </c>
      <c r="O17" s="5">
        <f>K84</f>
        <v>46.153846153846153</v>
      </c>
      <c r="P17" s="5">
        <f>L84</f>
        <v>29.37830150345388</v>
      </c>
    </row>
    <row r="18" spans="7:16" ht="15.75" thickBot="1" x14ac:dyDescent="0.3">
      <c r="G18" s="8" t="s">
        <v>9</v>
      </c>
      <c r="H18" s="3">
        <f>SUM(H16:H17)</f>
        <v>0</v>
      </c>
      <c r="I18" s="3">
        <f>SUM(I16:I17)</f>
        <v>25</v>
      </c>
      <c r="J18" s="4">
        <f>SUM(J16:J17)</f>
        <v>755</v>
      </c>
      <c r="K18" s="6">
        <f>I18/$D$6*100</f>
        <v>48.07692307692308</v>
      </c>
      <c r="L18" s="7">
        <f>J18/$E$6*100</f>
        <v>30.678585940674523</v>
      </c>
      <c r="N18" s="2" t="s">
        <v>23</v>
      </c>
      <c r="O18" s="5">
        <f>K90</f>
        <v>11.538461538461538</v>
      </c>
      <c r="P18" s="5">
        <f>L90</f>
        <v>19.179195449004467</v>
      </c>
    </row>
    <row r="19" spans="7:16" x14ac:dyDescent="0.25">
      <c r="N19" s="2" t="s">
        <v>24</v>
      </c>
      <c r="O19" s="5">
        <f>K96</f>
        <v>19.230769230769234</v>
      </c>
      <c r="P19" s="5">
        <f>L96</f>
        <v>28.931328728159283</v>
      </c>
    </row>
    <row r="20" spans="7:16" x14ac:dyDescent="0.25">
      <c r="H20" s="1" t="s">
        <v>2</v>
      </c>
      <c r="K20" t="s">
        <v>8</v>
      </c>
      <c r="N20" s="2" t="s">
        <v>25</v>
      </c>
      <c r="O20" s="5">
        <f>K102</f>
        <v>1.9230769230769231</v>
      </c>
      <c r="P20" s="5">
        <f>L102</f>
        <v>0.20316944331572531</v>
      </c>
    </row>
    <row r="21" spans="7:16" x14ac:dyDescent="0.25">
      <c r="G21" s="2" t="s">
        <v>12</v>
      </c>
      <c r="H21" s="1" t="s">
        <v>3</v>
      </c>
      <c r="I21" s="1" t="s">
        <v>4</v>
      </c>
      <c r="J21" s="1" t="s">
        <v>5</v>
      </c>
      <c r="K21" s="1" t="s">
        <v>4</v>
      </c>
      <c r="L21" s="1" t="s">
        <v>5</v>
      </c>
      <c r="N21" s="2" t="s">
        <v>26</v>
      </c>
      <c r="O21" s="5">
        <f>K108</f>
        <v>0</v>
      </c>
      <c r="P21" s="5">
        <f>L108</f>
        <v>2.1942299878098335</v>
      </c>
    </row>
    <row r="22" spans="7:16" x14ac:dyDescent="0.25">
      <c r="G22" s="1" t="s">
        <v>0</v>
      </c>
      <c r="I22">
        <v>5</v>
      </c>
      <c r="J22">
        <v>231</v>
      </c>
      <c r="K22" s="5">
        <f>I22/$D$4*100</f>
        <v>16.129032258064516</v>
      </c>
      <c r="L22" s="5">
        <f>J22/$E$4*100</f>
        <v>18.765231519090168</v>
      </c>
      <c r="N22" s="2" t="s">
        <v>27</v>
      </c>
      <c r="O22" s="5">
        <f>K114</f>
        <v>1.9230769230769231</v>
      </c>
      <c r="P22" s="5">
        <f>L114</f>
        <v>11.377488825680619</v>
      </c>
    </row>
    <row r="23" spans="7:16" ht="15.75" thickBot="1" x14ac:dyDescent="0.3">
      <c r="G23" s="1" t="s">
        <v>1</v>
      </c>
      <c r="I23">
        <v>5</v>
      </c>
      <c r="J23">
        <v>313</v>
      </c>
      <c r="K23" s="5">
        <f>I23/$D$5*100</f>
        <v>23.809523809523807</v>
      </c>
      <c r="L23" s="5">
        <f>J23/$E$5*100</f>
        <v>25.447154471544714</v>
      </c>
      <c r="N23" s="2" t="s">
        <v>28</v>
      </c>
      <c r="O23" s="5">
        <f>K120</f>
        <v>0</v>
      </c>
      <c r="P23" s="5">
        <f>L120</f>
        <v>1.2190166598943519</v>
      </c>
    </row>
    <row r="24" spans="7:16" ht="15.75" thickBot="1" x14ac:dyDescent="0.3">
      <c r="G24" s="8" t="s">
        <v>9</v>
      </c>
      <c r="H24" s="3">
        <f>SUM(H22:H23)</f>
        <v>0</v>
      </c>
      <c r="I24" s="3">
        <f>SUM(I22:I23)</f>
        <v>10</v>
      </c>
      <c r="J24" s="4">
        <f>SUM(J22:J23)</f>
        <v>544</v>
      </c>
      <c r="K24" s="6">
        <f>I24/$D$6*100</f>
        <v>19.230769230769234</v>
      </c>
      <c r="L24" s="7">
        <f>J24/$E$6*100</f>
        <v>22.104835432750914</v>
      </c>
      <c r="N24" s="2" t="s">
        <v>29</v>
      </c>
      <c r="O24" s="5">
        <f>K126</f>
        <v>13.461538461538462</v>
      </c>
      <c r="P24" s="5">
        <f>L126</f>
        <v>0.28443722064201543</v>
      </c>
    </row>
    <row r="25" spans="7:16" x14ac:dyDescent="0.25">
      <c r="N25" s="2" t="s">
        <v>30</v>
      </c>
      <c r="O25" s="5">
        <f>K132</f>
        <v>1.9230769230769231</v>
      </c>
      <c r="P25" s="5">
        <f>L132</f>
        <v>0</v>
      </c>
    </row>
    <row r="26" spans="7:16" x14ac:dyDescent="0.25">
      <c r="H26" s="1" t="s">
        <v>2</v>
      </c>
      <c r="K26" t="s">
        <v>8</v>
      </c>
      <c r="N26" s="2" t="s">
        <v>31</v>
      </c>
      <c r="O26" s="5">
        <f>K138</f>
        <v>0</v>
      </c>
      <c r="P26" s="5">
        <f>L138</f>
        <v>2.2348638764729785</v>
      </c>
    </row>
    <row r="27" spans="7:16" x14ac:dyDescent="0.25">
      <c r="G27" s="2" t="s">
        <v>14</v>
      </c>
      <c r="H27" s="1" t="s">
        <v>3</v>
      </c>
      <c r="I27" s="1" t="s">
        <v>4</v>
      </c>
      <c r="J27" s="1" t="s">
        <v>5</v>
      </c>
      <c r="K27" s="1" t="s">
        <v>4</v>
      </c>
      <c r="L27" s="1" t="s">
        <v>5</v>
      </c>
    </row>
    <row r="28" spans="7:16" x14ac:dyDescent="0.25">
      <c r="G28" s="1" t="s">
        <v>0</v>
      </c>
      <c r="I28">
        <v>15</v>
      </c>
      <c r="J28">
        <v>770</v>
      </c>
      <c r="K28" s="5">
        <f>I28/$D$4*100</f>
        <v>48.387096774193552</v>
      </c>
      <c r="L28" s="5">
        <f>J28/$E$4*100</f>
        <v>62.550771730300568</v>
      </c>
    </row>
    <row r="29" spans="7:16" ht="15.75" thickBot="1" x14ac:dyDescent="0.3">
      <c r="G29" s="1" t="s">
        <v>1</v>
      </c>
      <c r="I29">
        <v>14</v>
      </c>
      <c r="J29">
        <v>955</v>
      </c>
      <c r="K29" s="5">
        <f>I29/$D$5*100</f>
        <v>66.666666666666657</v>
      </c>
      <c r="L29" s="5">
        <f>J29/$E$5*100</f>
        <v>77.642276422764226</v>
      </c>
    </row>
    <row r="30" spans="7:16" ht="15.75" thickBot="1" x14ac:dyDescent="0.3">
      <c r="G30" s="8" t="s">
        <v>9</v>
      </c>
      <c r="H30" s="3">
        <f>SUM(H28:H29)</f>
        <v>0</v>
      </c>
      <c r="I30" s="3">
        <f>SUM(I28:I29)</f>
        <v>29</v>
      </c>
      <c r="J30" s="4">
        <f>SUM(J28:J29)</f>
        <v>1725</v>
      </c>
      <c r="K30" s="6">
        <f>I30/$D$6*100</f>
        <v>55.769230769230774</v>
      </c>
      <c r="L30" s="7">
        <f>J30/$E$6*100</f>
        <v>70.09345794392523</v>
      </c>
    </row>
    <row r="32" spans="7:16" x14ac:dyDescent="0.25">
      <c r="H32" s="1" t="s">
        <v>2</v>
      </c>
      <c r="K32" t="s">
        <v>8</v>
      </c>
    </row>
    <row r="33" spans="7:12" x14ac:dyDescent="0.25">
      <c r="G33" s="2" t="s">
        <v>15</v>
      </c>
      <c r="H33" s="1" t="s">
        <v>3</v>
      </c>
      <c r="I33" s="1" t="s">
        <v>4</v>
      </c>
      <c r="J33" s="1" t="s">
        <v>5</v>
      </c>
      <c r="K33" s="1" t="s">
        <v>4</v>
      </c>
      <c r="L33" s="1" t="s">
        <v>5</v>
      </c>
    </row>
    <row r="34" spans="7:12" x14ac:dyDescent="0.25">
      <c r="G34" s="1" t="s">
        <v>0</v>
      </c>
      <c r="I34">
        <v>1</v>
      </c>
      <c r="J34">
        <v>2</v>
      </c>
      <c r="K34" s="5">
        <f>I34/$D$4*100</f>
        <v>3.225806451612903</v>
      </c>
      <c r="L34" s="5">
        <f>J34/$E$4*100</f>
        <v>0.16246953696181965</v>
      </c>
    </row>
    <row r="35" spans="7:12" ht="15.75" thickBot="1" x14ac:dyDescent="0.3">
      <c r="G35" s="1" t="s">
        <v>1</v>
      </c>
      <c r="I35">
        <v>0</v>
      </c>
      <c r="J35">
        <v>5</v>
      </c>
      <c r="K35" s="5">
        <f>I35/$D$5*100</f>
        <v>0</v>
      </c>
      <c r="L35" s="5">
        <f>J35/$E$5*100</f>
        <v>0.40650406504065045</v>
      </c>
    </row>
    <row r="36" spans="7:12" ht="15.75" thickBot="1" x14ac:dyDescent="0.3">
      <c r="G36" s="8" t="s">
        <v>9</v>
      </c>
      <c r="H36" s="3">
        <f>SUM(H34:H35)</f>
        <v>0</v>
      </c>
      <c r="I36" s="3">
        <f>SUM(I34:I35)</f>
        <v>1</v>
      </c>
      <c r="J36" s="4">
        <f>SUM(J34:J35)</f>
        <v>7</v>
      </c>
      <c r="K36" s="6">
        <f>I36/$D$6*100</f>
        <v>1.9230769230769231</v>
      </c>
      <c r="L36" s="7">
        <f>J36/$E$6*100</f>
        <v>0.28443722064201543</v>
      </c>
    </row>
    <row r="38" spans="7:12" x14ac:dyDescent="0.25">
      <c r="H38" s="1" t="s">
        <v>2</v>
      </c>
      <c r="K38" t="s">
        <v>8</v>
      </c>
    </row>
    <row r="39" spans="7:12" x14ac:dyDescent="0.25">
      <c r="G39" s="2" t="s">
        <v>16</v>
      </c>
      <c r="H39" s="1" t="s">
        <v>3</v>
      </c>
      <c r="I39" s="1" t="s">
        <v>4</v>
      </c>
      <c r="J39" s="1" t="s">
        <v>5</v>
      </c>
      <c r="K39" s="1" t="s">
        <v>4</v>
      </c>
      <c r="L39" s="1" t="s">
        <v>5</v>
      </c>
    </row>
    <row r="40" spans="7:12" x14ac:dyDescent="0.25">
      <c r="G40" s="1" t="s">
        <v>0</v>
      </c>
      <c r="I40">
        <v>1</v>
      </c>
      <c r="J40">
        <v>49</v>
      </c>
      <c r="K40" s="5">
        <f>I40/$D$4*100</f>
        <v>3.225806451612903</v>
      </c>
      <c r="L40" s="5">
        <f>J40/$E$4*100</f>
        <v>3.9805036555645814</v>
      </c>
    </row>
    <row r="41" spans="7:12" ht="15.75" thickBot="1" x14ac:dyDescent="0.3">
      <c r="G41" s="1" t="s">
        <v>1</v>
      </c>
      <c r="I41">
        <v>4</v>
      </c>
      <c r="J41">
        <v>57</v>
      </c>
      <c r="K41" s="5">
        <f>I41/$D$5*100</f>
        <v>19.047619047619047</v>
      </c>
      <c r="L41" s="5">
        <f>J41/$E$5*100</f>
        <v>4.6341463414634143</v>
      </c>
    </row>
    <row r="42" spans="7:12" ht="15.75" thickBot="1" x14ac:dyDescent="0.3">
      <c r="G42" s="8" t="s">
        <v>9</v>
      </c>
      <c r="H42" s="3">
        <f>SUM(H40:H41)</f>
        <v>0</v>
      </c>
      <c r="I42" s="3">
        <f>SUM(I40:I41)</f>
        <v>5</v>
      </c>
      <c r="J42" s="4">
        <f>SUM(J40:J41)</f>
        <v>106</v>
      </c>
      <c r="K42" s="6">
        <f>I42/$D$6*100</f>
        <v>9.6153846153846168</v>
      </c>
      <c r="L42" s="7">
        <f>J42/$E$6*100</f>
        <v>4.307192198293377</v>
      </c>
    </row>
    <row r="44" spans="7:12" x14ac:dyDescent="0.25">
      <c r="H44" s="1" t="s">
        <v>2</v>
      </c>
      <c r="K44" t="s">
        <v>8</v>
      </c>
    </row>
    <row r="45" spans="7:12" x14ac:dyDescent="0.25">
      <c r="G45" s="2" t="s">
        <v>17</v>
      </c>
      <c r="H45" s="1" t="s">
        <v>3</v>
      </c>
      <c r="I45" s="1" t="s">
        <v>4</v>
      </c>
      <c r="J45" s="1" t="s">
        <v>5</v>
      </c>
      <c r="K45" s="1" t="s">
        <v>4</v>
      </c>
      <c r="L45" s="1" t="s">
        <v>5</v>
      </c>
    </row>
    <row r="46" spans="7:12" x14ac:dyDescent="0.25">
      <c r="G46" s="1" t="s">
        <v>0</v>
      </c>
      <c r="I46">
        <v>0</v>
      </c>
      <c r="J46">
        <v>1</v>
      </c>
      <c r="K46" s="5">
        <f>I46/$D$4*100</f>
        <v>0</v>
      </c>
      <c r="L46" s="5">
        <f>J46/$E$4*100</f>
        <v>8.1234768480909825E-2</v>
      </c>
    </row>
    <row r="47" spans="7:12" ht="15.75" thickBot="1" x14ac:dyDescent="0.3">
      <c r="G47" s="1" t="s">
        <v>1</v>
      </c>
      <c r="I47">
        <v>0</v>
      </c>
      <c r="J47">
        <v>0</v>
      </c>
      <c r="K47" s="5">
        <f>I47/$D$5*100</f>
        <v>0</v>
      </c>
      <c r="L47" s="5">
        <f>J47/$E$5*100</f>
        <v>0</v>
      </c>
    </row>
    <row r="48" spans="7:12" ht="15.75" thickBot="1" x14ac:dyDescent="0.3">
      <c r="G48" s="8" t="s">
        <v>9</v>
      </c>
      <c r="H48" s="3">
        <f>SUM(H46:H47)</f>
        <v>0</v>
      </c>
      <c r="I48" s="3">
        <f>SUM(I46:I47)</f>
        <v>0</v>
      </c>
      <c r="J48" s="4">
        <f>SUM(J46:J47)</f>
        <v>1</v>
      </c>
      <c r="K48" s="6">
        <f>I48/$D$6*100</f>
        <v>0</v>
      </c>
      <c r="L48" s="7">
        <f>J48/$E$6*100</f>
        <v>4.063388866314506E-2</v>
      </c>
    </row>
    <row r="50" spans="7:12" x14ac:dyDescent="0.25">
      <c r="H50" s="1" t="s">
        <v>2</v>
      </c>
      <c r="K50" t="s">
        <v>8</v>
      </c>
    </row>
    <row r="51" spans="7:12" x14ac:dyDescent="0.25">
      <c r="G51" s="2" t="s">
        <v>18</v>
      </c>
      <c r="H51" s="1" t="s">
        <v>3</v>
      </c>
      <c r="I51" s="1" t="s">
        <v>4</v>
      </c>
      <c r="J51" s="1" t="s">
        <v>5</v>
      </c>
      <c r="K51" s="1" t="s">
        <v>4</v>
      </c>
      <c r="L51" s="1" t="s">
        <v>5</v>
      </c>
    </row>
    <row r="52" spans="7:12" x14ac:dyDescent="0.25">
      <c r="G52" s="1" t="s">
        <v>0</v>
      </c>
      <c r="I52">
        <v>1</v>
      </c>
      <c r="J52">
        <v>76</v>
      </c>
      <c r="K52" s="5">
        <f>I52/$D$4*100</f>
        <v>3.225806451612903</v>
      </c>
      <c r="L52" s="5">
        <f>J52/$E$4*100</f>
        <v>6.1738424045491476</v>
      </c>
    </row>
    <row r="53" spans="7:12" ht="15.75" thickBot="1" x14ac:dyDescent="0.3">
      <c r="G53" s="1" t="s">
        <v>1</v>
      </c>
      <c r="I53">
        <v>1</v>
      </c>
      <c r="J53">
        <v>113</v>
      </c>
      <c r="K53" s="5">
        <f>I53/$D$5*100</f>
        <v>4.7619047619047619</v>
      </c>
      <c r="L53" s="5">
        <f>J53/$E$5*100</f>
        <v>9.1869918699186996</v>
      </c>
    </row>
    <row r="54" spans="7:12" ht="15.75" thickBot="1" x14ac:dyDescent="0.3">
      <c r="G54" s="8" t="s">
        <v>9</v>
      </c>
      <c r="H54" s="3">
        <f>SUM(H52:H53)</f>
        <v>0</v>
      </c>
      <c r="I54" s="3">
        <f>SUM(I52:I53)</f>
        <v>2</v>
      </c>
      <c r="J54" s="4">
        <f>SUM(J52:J53)</f>
        <v>189</v>
      </c>
      <c r="K54" s="6">
        <f>I54/$D$6*100</f>
        <v>3.8461538461538463</v>
      </c>
      <c r="L54" s="7">
        <f>J54/$E$6*100</f>
        <v>7.6798049573344169</v>
      </c>
    </row>
    <row r="56" spans="7:12" x14ac:dyDescent="0.25">
      <c r="H56" s="1" t="s">
        <v>2</v>
      </c>
      <c r="K56" t="s">
        <v>8</v>
      </c>
    </row>
    <row r="57" spans="7:12" x14ac:dyDescent="0.25">
      <c r="G57" s="2" t="s">
        <v>19</v>
      </c>
      <c r="H57" s="1" t="s">
        <v>3</v>
      </c>
      <c r="I57" s="1" t="s">
        <v>4</v>
      </c>
      <c r="J57" s="1" t="s">
        <v>5</v>
      </c>
      <c r="K57" s="1" t="s">
        <v>4</v>
      </c>
      <c r="L57" s="1" t="s">
        <v>5</v>
      </c>
    </row>
    <row r="58" spans="7:12" x14ac:dyDescent="0.25">
      <c r="G58" s="1" t="s">
        <v>0</v>
      </c>
      <c r="I58">
        <v>13</v>
      </c>
      <c r="J58">
        <v>473</v>
      </c>
      <c r="K58" s="5">
        <f>I58/$D$4*100</f>
        <v>41.935483870967744</v>
      </c>
      <c r="L58" s="5">
        <f>J58/$E$4*100</f>
        <v>38.424045491470352</v>
      </c>
    </row>
    <row r="59" spans="7:12" ht="15.75" thickBot="1" x14ac:dyDescent="0.3">
      <c r="G59" s="1" t="s">
        <v>1</v>
      </c>
      <c r="I59">
        <v>10</v>
      </c>
      <c r="J59">
        <v>586</v>
      </c>
      <c r="K59" s="5">
        <f>I59/$D$5*100</f>
        <v>47.619047619047613</v>
      </c>
      <c r="L59" s="5">
        <f>J59/$E$5*100</f>
        <v>47.642276422764226</v>
      </c>
    </row>
    <row r="60" spans="7:12" ht="15.75" thickBot="1" x14ac:dyDescent="0.3">
      <c r="G60" s="8" t="s">
        <v>9</v>
      </c>
      <c r="H60" s="3">
        <f>SUM(H58:H59)</f>
        <v>0</v>
      </c>
      <c r="I60" s="3">
        <f>SUM(I58:I59)</f>
        <v>23</v>
      </c>
      <c r="J60" s="4">
        <f>SUM(J58:J59)</f>
        <v>1059</v>
      </c>
      <c r="K60" s="6">
        <f>I60/$D$6*100</f>
        <v>44.230769230769226</v>
      </c>
      <c r="L60" s="7">
        <f>J60/$E$6*100</f>
        <v>43.031288094270622</v>
      </c>
    </row>
    <row r="62" spans="7:12" x14ac:dyDescent="0.25">
      <c r="H62" s="1" t="s">
        <v>2</v>
      </c>
      <c r="K62" t="s">
        <v>8</v>
      </c>
    </row>
    <row r="63" spans="7:12" x14ac:dyDescent="0.25">
      <c r="G63" s="2" t="s">
        <v>20</v>
      </c>
      <c r="H63" s="1" t="s">
        <v>3</v>
      </c>
      <c r="I63" s="1" t="s">
        <v>4</v>
      </c>
      <c r="J63" s="1" t="s">
        <v>5</v>
      </c>
      <c r="K63" s="1" t="s">
        <v>4</v>
      </c>
      <c r="L63" s="1" t="s">
        <v>5</v>
      </c>
    </row>
    <row r="64" spans="7:12" x14ac:dyDescent="0.25">
      <c r="G64" s="1" t="s">
        <v>0</v>
      </c>
      <c r="I64">
        <v>19</v>
      </c>
      <c r="J64">
        <v>353</v>
      </c>
      <c r="K64" s="5">
        <f>I64/$D$4*100</f>
        <v>61.29032258064516</v>
      </c>
      <c r="L64" s="5">
        <f>J64/$E$4*100</f>
        <v>28.675873273761169</v>
      </c>
    </row>
    <row r="65" spans="7:12" ht="15.75" thickBot="1" x14ac:dyDescent="0.3">
      <c r="G65" s="1" t="s">
        <v>1</v>
      </c>
      <c r="I65">
        <v>7</v>
      </c>
      <c r="J65">
        <v>434</v>
      </c>
      <c r="K65" s="5">
        <f>I65/$D$5*100</f>
        <v>33.333333333333329</v>
      </c>
      <c r="L65" s="5">
        <f>J65/$E$5*100</f>
        <v>35.284552845528452</v>
      </c>
    </row>
    <row r="66" spans="7:12" ht="15.75" thickBot="1" x14ac:dyDescent="0.3">
      <c r="G66" s="8" t="s">
        <v>9</v>
      </c>
      <c r="H66" s="3">
        <f>SUM(H64:H65)</f>
        <v>0</v>
      </c>
      <c r="I66" s="3">
        <f>SUM(I64:I65)</f>
        <v>26</v>
      </c>
      <c r="J66" s="4">
        <f>SUM(J64:J65)</f>
        <v>787</v>
      </c>
      <c r="K66" s="6">
        <f>I66/$D$6*100</f>
        <v>50</v>
      </c>
      <c r="L66" s="7">
        <f>J66/$E$6*100</f>
        <v>31.978870377895163</v>
      </c>
    </row>
    <row r="68" spans="7:12" x14ac:dyDescent="0.25">
      <c r="H68" s="1" t="s">
        <v>2</v>
      </c>
      <c r="K68" t="s">
        <v>8</v>
      </c>
    </row>
    <row r="69" spans="7:12" x14ac:dyDescent="0.25">
      <c r="G69" s="2" t="s">
        <v>21</v>
      </c>
      <c r="H69" s="1" t="s">
        <v>3</v>
      </c>
      <c r="I69" s="1" t="s">
        <v>4</v>
      </c>
      <c r="J69" s="1" t="s">
        <v>5</v>
      </c>
      <c r="K69" s="1" t="s">
        <v>4</v>
      </c>
      <c r="L69" s="1" t="s">
        <v>5</v>
      </c>
    </row>
    <row r="70" spans="7:12" x14ac:dyDescent="0.25">
      <c r="G70" s="1" t="s">
        <v>0</v>
      </c>
      <c r="I70">
        <v>3</v>
      </c>
      <c r="J70">
        <v>109</v>
      </c>
      <c r="K70" s="5">
        <f>I70/$D$4*100</f>
        <v>9.67741935483871</v>
      </c>
      <c r="L70" s="5">
        <f>J70/$E$4*100</f>
        <v>8.8545897644191705</v>
      </c>
    </row>
    <row r="71" spans="7:12" ht="15.75" thickBot="1" x14ac:dyDescent="0.3">
      <c r="G71" s="1" t="s">
        <v>1</v>
      </c>
      <c r="I71">
        <v>4</v>
      </c>
      <c r="J71">
        <v>124</v>
      </c>
      <c r="K71" s="5">
        <f>I71/$D$5*100</f>
        <v>19.047619047619047</v>
      </c>
      <c r="L71" s="5">
        <f>J71/$E$5*100</f>
        <v>10.081300813008131</v>
      </c>
    </row>
    <row r="72" spans="7:12" ht="15.75" thickBot="1" x14ac:dyDescent="0.3">
      <c r="G72" s="8" t="s">
        <v>9</v>
      </c>
      <c r="H72" s="3">
        <f>SUM(H70:H71)</f>
        <v>0</v>
      </c>
      <c r="I72" s="3">
        <f>SUM(I70:I71)</f>
        <v>7</v>
      </c>
      <c r="J72" s="4">
        <f>SUM(J70:J71)</f>
        <v>233</v>
      </c>
      <c r="K72" s="6">
        <f>I72/$D$6*100</f>
        <v>13.461538461538462</v>
      </c>
      <c r="L72" s="7">
        <f>J72/$E$6*100</f>
        <v>9.4676960585128001</v>
      </c>
    </row>
    <row r="74" spans="7:12" x14ac:dyDescent="0.25">
      <c r="H74" s="1" t="s">
        <v>2</v>
      </c>
      <c r="K74" t="s">
        <v>8</v>
      </c>
    </row>
    <row r="75" spans="7:12" x14ac:dyDescent="0.25">
      <c r="G75" s="2" t="s">
        <v>22</v>
      </c>
      <c r="H75" s="1" t="s">
        <v>3</v>
      </c>
      <c r="I75" s="1" t="s">
        <v>4</v>
      </c>
      <c r="J75" s="1" t="s">
        <v>5</v>
      </c>
      <c r="K75" s="1" t="s">
        <v>4</v>
      </c>
      <c r="L75" s="1" t="s">
        <v>5</v>
      </c>
    </row>
    <row r="76" spans="7:12" x14ac:dyDescent="0.25">
      <c r="G76" s="1" t="s">
        <v>0</v>
      </c>
      <c r="I76">
        <v>0</v>
      </c>
      <c r="J76">
        <v>19</v>
      </c>
      <c r="K76" s="5">
        <f>I76/$D$4*100</f>
        <v>0</v>
      </c>
      <c r="L76" s="5">
        <f>J76/$E$4*100</f>
        <v>1.5434606011372869</v>
      </c>
    </row>
    <row r="77" spans="7:12" ht="15.75" thickBot="1" x14ac:dyDescent="0.3">
      <c r="G77" s="1" t="s">
        <v>1</v>
      </c>
      <c r="I77">
        <v>0</v>
      </c>
      <c r="J77">
        <v>8</v>
      </c>
      <c r="K77" s="5">
        <f>I77/$D$5*100</f>
        <v>0</v>
      </c>
      <c r="L77" s="5">
        <f>J77/$E$5*100</f>
        <v>0.65040650406504064</v>
      </c>
    </row>
    <row r="78" spans="7:12" ht="15.75" thickBot="1" x14ac:dyDescent="0.3">
      <c r="G78" s="8" t="s">
        <v>9</v>
      </c>
      <c r="H78" s="3">
        <f>SUM(H76:H77)</f>
        <v>0</v>
      </c>
      <c r="I78" s="3">
        <f>SUM(I76:I77)</f>
        <v>0</v>
      </c>
      <c r="J78" s="4">
        <f>SUM(J76:J77)</f>
        <v>27</v>
      </c>
      <c r="K78" s="6">
        <f>I78/$D$6*100</f>
        <v>0</v>
      </c>
      <c r="L78" s="7">
        <f>J78/$E$6*100</f>
        <v>1.0971149939049167</v>
      </c>
    </row>
    <row r="80" spans="7:12" x14ac:dyDescent="0.25">
      <c r="H80" s="1" t="s">
        <v>2</v>
      </c>
      <c r="K80" t="s">
        <v>8</v>
      </c>
    </row>
    <row r="81" spans="7:12" x14ac:dyDescent="0.25">
      <c r="G81" s="2" t="s">
        <v>32</v>
      </c>
      <c r="H81" s="1" t="s">
        <v>3</v>
      </c>
      <c r="I81" s="1" t="s">
        <v>4</v>
      </c>
      <c r="J81" s="1" t="s">
        <v>5</v>
      </c>
      <c r="K81" s="1" t="s">
        <v>4</v>
      </c>
      <c r="L81" s="1" t="s">
        <v>5</v>
      </c>
    </row>
    <row r="82" spans="7:12" x14ac:dyDescent="0.25">
      <c r="G82" s="1" t="s">
        <v>0</v>
      </c>
      <c r="I82">
        <v>11</v>
      </c>
      <c r="J82">
        <v>269</v>
      </c>
      <c r="K82" s="5">
        <f>I82/$D$4*100</f>
        <v>35.483870967741936</v>
      </c>
      <c r="L82" s="5">
        <f>J82/$E$4*100</f>
        <v>21.852152721364746</v>
      </c>
    </row>
    <row r="83" spans="7:12" ht="15.75" thickBot="1" x14ac:dyDescent="0.3">
      <c r="G83" s="1" t="s">
        <v>1</v>
      </c>
      <c r="I83">
        <v>13</v>
      </c>
      <c r="J83">
        <v>454</v>
      </c>
      <c r="K83" s="5">
        <f>I83/$D$5*100</f>
        <v>61.904761904761905</v>
      </c>
      <c r="L83" s="5">
        <f>J83/$E$5*100</f>
        <v>36.910569105691053</v>
      </c>
    </row>
    <row r="84" spans="7:12" ht="15.75" thickBot="1" x14ac:dyDescent="0.3">
      <c r="G84" s="8" t="s">
        <v>9</v>
      </c>
      <c r="H84" s="3">
        <f>SUM(H82:H83)</f>
        <v>0</v>
      </c>
      <c r="I84" s="3">
        <f>SUM(I82:I83)</f>
        <v>24</v>
      </c>
      <c r="J84" s="4">
        <f>SUM(J82:J83)</f>
        <v>723</v>
      </c>
      <c r="K84" s="6">
        <f>I84/$D$6*100</f>
        <v>46.153846153846153</v>
      </c>
      <c r="L84" s="7">
        <f>J84/$E$6*100</f>
        <v>29.37830150345388</v>
      </c>
    </row>
    <row r="86" spans="7:12" x14ac:dyDescent="0.25">
      <c r="H86" s="1" t="s">
        <v>2</v>
      </c>
      <c r="K86" t="s">
        <v>8</v>
      </c>
    </row>
    <row r="87" spans="7:12" x14ac:dyDescent="0.25">
      <c r="G87" s="2" t="s">
        <v>23</v>
      </c>
      <c r="H87" s="1" t="s">
        <v>3</v>
      </c>
      <c r="I87" s="1" t="s">
        <v>4</v>
      </c>
      <c r="J87" s="1" t="s">
        <v>5</v>
      </c>
      <c r="K87" s="1" t="s">
        <v>4</v>
      </c>
      <c r="L87" s="1" t="s">
        <v>5</v>
      </c>
    </row>
    <row r="88" spans="7:12" x14ac:dyDescent="0.25">
      <c r="G88" s="1" t="s">
        <v>0</v>
      </c>
      <c r="I88">
        <v>4</v>
      </c>
      <c r="J88">
        <v>209</v>
      </c>
      <c r="K88" s="5">
        <f>I88/$D$4*100</f>
        <v>12.903225806451612</v>
      </c>
      <c r="L88" s="5">
        <f>J88/$E$4*100</f>
        <v>16.978066612510155</v>
      </c>
    </row>
    <row r="89" spans="7:12" ht="15.75" thickBot="1" x14ac:dyDescent="0.3">
      <c r="G89" s="1" t="s">
        <v>1</v>
      </c>
      <c r="I89">
        <v>2</v>
      </c>
      <c r="J89">
        <v>263</v>
      </c>
      <c r="K89" s="5">
        <f>I89/$D$5*100</f>
        <v>9.5238095238095237</v>
      </c>
      <c r="L89" s="5">
        <f>J89/$E$5*100</f>
        <v>21.382113821138208</v>
      </c>
    </row>
    <row r="90" spans="7:12" ht="15.75" thickBot="1" x14ac:dyDescent="0.3">
      <c r="G90" s="8" t="s">
        <v>9</v>
      </c>
      <c r="H90" s="3">
        <f>SUM(H88:H89)</f>
        <v>0</v>
      </c>
      <c r="I90" s="3">
        <f>SUM(I88:I89)</f>
        <v>6</v>
      </c>
      <c r="J90" s="4">
        <f>SUM(J88:J89)</f>
        <v>472</v>
      </c>
      <c r="K90" s="6">
        <f>I90/$D$6*100</f>
        <v>11.538461538461538</v>
      </c>
      <c r="L90" s="7">
        <f>J90/$E$6*100</f>
        <v>19.179195449004467</v>
      </c>
    </row>
    <row r="92" spans="7:12" x14ac:dyDescent="0.25">
      <c r="H92" s="1" t="s">
        <v>2</v>
      </c>
      <c r="K92" t="s">
        <v>8</v>
      </c>
    </row>
    <row r="93" spans="7:12" x14ac:dyDescent="0.25">
      <c r="G93" s="2" t="s">
        <v>24</v>
      </c>
      <c r="H93" s="1" t="s">
        <v>3</v>
      </c>
      <c r="I93" s="1" t="s">
        <v>4</v>
      </c>
      <c r="J93" s="1" t="s">
        <v>5</v>
      </c>
      <c r="K93" s="1" t="s">
        <v>4</v>
      </c>
      <c r="L93" s="1" t="s">
        <v>5</v>
      </c>
    </row>
    <row r="94" spans="7:12" x14ac:dyDescent="0.25">
      <c r="G94" s="1" t="s">
        <v>0</v>
      </c>
      <c r="I94">
        <v>9</v>
      </c>
      <c r="J94">
        <v>323</v>
      </c>
      <c r="K94" s="5">
        <f>I94/$D$4*100</f>
        <v>29.032258064516132</v>
      </c>
      <c r="L94" s="5">
        <f>J94/$E$4*100</f>
        <v>26.238830219333874</v>
      </c>
    </row>
    <row r="95" spans="7:12" ht="15.75" thickBot="1" x14ac:dyDescent="0.3">
      <c r="G95" s="1" t="s">
        <v>1</v>
      </c>
      <c r="I95">
        <v>1</v>
      </c>
      <c r="J95">
        <v>389</v>
      </c>
      <c r="K95" s="5">
        <f>I95/$D$5*100</f>
        <v>4.7619047619047619</v>
      </c>
      <c r="L95" s="5">
        <f>J95/$E$5*100</f>
        <v>31.626016260162604</v>
      </c>
    </row>
    <row r="96" spans="7:12" ht="15.75" thickBot="1" x14ac:dyDescent="0.3">
      <c r="G96" s="8" t="s">
        <v>9</v>
      </c>
      <c r="H96" s="3">
        <f>SUM(H94:H95)</f>
        <v>0</v>
      </c>
      <c r="I96" s="3">
        <f>SUM(I94:I95)</f>
        <v>10</v>
      </c>
      <c r="J96" s="4">
        <f>SUM(J94:J95)</f>
        <v>712</v>
      </c>
      <c r="K96" s="6">
        <f>I96/$D$6*100</f>
        <v>19.230769230769234</v>
      </c>
      <c r="L96" s="7">
        <f>J96/$E$6*100</f>
        <v>28.931328728159283</v>
      </c>
    </row>
    <row r="98" spans="7:12" x14ac:dyDescent="0.25">
      <c r="H98" s="1" t="s">
        <v>2</v>
      </c>
      <c r="K98" t="s">
        <v>8</v>
      </c>
    </row>
    <row r="99" spans="7:12" x14ac:dyDescent="0.25">
      <c r="G99" s="2" t="s">
        <v>25</v>
      </c>
      <c r="H99" s="1" t="s">
        <v>3</v>
      </c>
      <c r="I99" s="1" t="s">
        <v>4</v>
      </c>
      <c r="J99" s="1" t="s">
        <v>5</v>
      </c>
      <c r="K99" s="1" t="s">
        <v>4</v>
      </c>
      <c r="L99" s="1" t="s">
        <v>5</v>
      </c>
    </row>
    <row r="100" spans="7:12" x14ac:dyDescent="0.25">
      <c r="G100" s="1" t="s">
        <v>0</v>
      </c>
      <c r="I100">
        <v>1</v>
      </c>
      <c r="J100">
        <v>3</v>
      </c>
      <c r="K100" s="5">
        <f>I100/$D$4*100</f>
        <v>3.225806451612903</v>
      </c>
      <c r="L100" s="5">
        <f>J100/$E$4*100</f>
        <v>0.2437043054427295</v>
      </c>
    </row>
    <row r="101" spans="7:12" ht="15.75" thickBot="1" x14ac:dyDescent="0.3">
      <c r="G101" s="1" t="s">
        <v>1</v>
      </c>
      <c r="I101">
        <v>0</v>
      </c>
      <c r="J101">
        <v>2</v>
      </c>
      <c r="K101" s="5">
        <f>I101/$D$5*100</f>
        <v>0</v>
      </c>
      <c r="L101" s="5">
        <f>J101/$E$5*100</f>
        <v>0.16260162601626016</v>
      </c>
    </row>
    <row r="102" spans="7:12" ht="15.75" thickBot="1" x14ac:dyDescent="0.3">
      <c r="G102" s="8" t="s">
        <v>9</v>
      </c>
      <c r="H102" s="3">
        <f>SUM(H100:H101)</f>
        <v>0</v>
      </c>
      <c r="I102" s="3">
        <f>SUM(I100:I101)</f>
        <v>1</v>
      </c>
      <c r="J102" s="4">
        <f>SUM(J100:J101)</f>
        <v>5</v>
      </c>
      <c r="K102" s="6">
        <f>I102/$D$6*100</f>
        <v>1.9230769230769231</v>
      </c>
      <c r="L102" s="7">
        <f>J102/$E$6*100</f>
        <v>0.20316944331572531</v>
      </c>
    </row>
    <row r="104" spans="7:12" x14ac:dyDescent="0.25">
      <c r="H104" s="1" t="s">
        <v>2</v>
      </c>
      <c r="K104" t="s">
        <v>8</v>
      </c>
    </row>
    <row r="105" spans="7:12" x14ac:dyDescent="0.25">
      <c r="G105" s="2" t="s">
        <v>26</v>
      </c>
      <c r="H105" s="1" t="s">
        <v>3</v>
      </c>
      <c r="I105" s="1" t="s">
        <v>4</v>
      </c>
      <c r="J105" s="1" t="s">
        <v>5</v>
      </c>
      <c r="K105" s="1" t="s">
        <v>4</v>
      </c>
      <c r="L105" s="1" t="s">
        <v>5</v>
      </c>
    </row>
    <row r="106" spans="7:12" x14ac:dyDescent="0.25">
      <c r="G106" s="1" t="s">
        <v>0</v>
      </c>
      <c r="I106">
        <v>0</v>
      </c>
      <c r="J106">
        <v>40</v>
      </c>
      <c r="K106" s="5">
        <f>I106/$D$4*100</f>
        <v>0</v>
      </c>
      <c r="L106" s="5">
        <f>J106/$E$4*100</f>
        <v>3.249390739236393</v>
      </c>
    </row>
    <row r="107" spans="7:12" ht="15.75" thickBot="1" x14ac:dyDescent="0.3">
      <c r="G107" s="1" t="s">
        <v>1</v>
      </c>
      <c r="I107">
        <v>0</v>
      </c>
      <c r="J107">
        <v>14</v>
      </c>
      <c r="K107" s="5">
        <f>I107/$D$5*100</f>
        <v>0</v>
      </c>
      <c r="L107" s="5">
        <f>J107/$E$5*100</f>
        <v>1.1382113821138211</v>
      </c>
    </row>
    <row r="108" spans="7:12" ht="15.75" thickBot="1" x14ac:dyDescent="0.3">
      <c r="G108" s="8" t="s">
        <v>9</v>
      </c>
      <c r="H108" s="3">
        <f>SUM(H106:H107)</f>
        <v>0</v>
      </c>
      <c r="I108" s="3">
        <f>SUM(I106:I107)</f>
        <v>0</v>
      </c>
      <c r="J108" s="4">
        <f>SUM(J106:J107)</f>
        <v>54</v>
      </c>
      <c r="K108" s="6">
        <f>I108/$D$6*100</f>
        <v>0</v>
      </c>
      <c r="L108" s="7">
        <f>J108/$E$6*100</f>
        <v>2.1942299878098335</v>
      </c>
    </row>
    <row r="110" spans="7:12" x14ac:dyDescent="0.25">
      <c r="H110" s="1" t="s">
        <v>2</v>
      </c>
      <c r="K110" t="s">
        <v>8</v>
      </c>
    </row>
    <row r="111" spans="7:12" x14ac:dyDescent="0.25">
      <c r="G111" s="2" t="s">
        <v>27</v>
      </c>
      <c r="H111" s="1" t="s">
        <v>3</v>
      </c>
      <c r="I111" s="1" t="s">
        <v>4</v>
      </c>
      <c r="J111" s="1" t="s">
        <v>5</v>
      </c>
      <c r="K111" s="1" t="s">
        <v>4</v>
      </c>
      <c r="L111" s="1" t="s">
        <v>5</v>
      </c>
    </row>
    <row r="112" spans="7:12" x14ac:dyDescent="0.25">
      <c r="G112" s="1" t="s">
        <v>0</v>
      </c>
      <c r="I112">
        <v>1</v>
      </c>
      <c r="J112">
        <v>88</v>
      </c>
      <c r="K112" s="5">
        <f>I112/$D$4*100</f>
        <v>3.225806451612903</v>
      </c>
      <c r="L112" s="5">
        <f>J112/$E$4*100</f>
        <v>7.1486596263200655</v>
      </c>
    </row>
    <row r="113" spans="7:12" ht="15.75" thickBot="1" x14ac:dyDescent="0.3">
      <c r="G113" s="1" t="s">
        <v>1</v>
      </c>
      <c r="I113">
        <v>0</v>
      </c>
      <c r="J113">
        <v>192</v>
      </c>
      <c r="K113" s="5">
        <f>I113/$D$5*100</f>
        <v>0</v>
      </c>
      <c r="L113" s="5">
        <f>J113/$E$5*100</f>
        <v>15.609756097560975</v>
      </c>
    </row>
    <row r="114" spans="7:12" ht="15.75" thickBot="1" x14ac:dyDescent="0.3">
      <c r="G114" s="8" t="s">
        <v>9</v>
      </c>
      <c r="H114" s="3">
        <f>SUM(H112:H113)</f>
        <v>0</v>
      </c>
      <c r="I114" s="3">
        <f>SUM(I112:I113)</f>
        <v>1</v>
      </c>
      <c r="J114" s="4">
        <f>SUM(J112:J113)</f>
        <v>280</v>
      </c>
      <c r="K114" s="6">
        <f>I114/$D$6*100</f>
        <v>1.9230769230769231</v>
      </c>
      <c r="L114" s="7">
        <f>J114/$E$6*100</f>
        <v>11.377488825680619</v>
      </c>
    </row>
    <row r="116" spans="7:12" x14ac:dyDescent="0.25">
      <c r="H116" s="1" t="s">
        <v>2</v>
      </c>
      <c r="K116" t="s">
        <v>8</v>
      </c>
    </row>
    <row r="117" spans="7:12" x14ac:dyDescent="0.25">
      <c r="G117" s="2" t="s">
        <v>28</v>
      </c>
      <c r="H117" s="1" t="s">
        <v>3</v>
      </c>
      <c r="I117" s="1" t="s">
        <v>4</v>
      </c>
      <c r="J117" s="1" t="s">
        <v>5</v>
      </c>
      <c r="K117" s="1" t="s">
        <v>4</v>
      </c>
      <c r="L117" s="1" t="s">
        <v>5</v>
      </c>
    </row>
    <row r="118" spans="7:12" x14ac:dyDescent="0.25">
      <c r="G118" s="1" t="s">
        <v>0</v>
      </c>
      <c r="I118">
        <v>0</v>
      </c>
      <c r="J118">
        <v>8</v>
      </c>
      <c r="K118" s="5">
        <f>I118/$D$4*100</f>
        <v>0</v>
      </c>
      <c r="L118" s="5">
        <f>J118/$E$4*100</f>
        <v>0.6498781478472786</v>
      </c>
    </row>
    <row r="119" spans="7:12" ht="15.75" thickBot="1" x14ac:dyDescent="0.3">
      <c r="G119" s="1" t="s">
        <v>1</v>
      </c>
      <c r="I119">
        <v>0</v>
      </c>
      <c r="J119">
        <v>22</v>
      </c>
      <c r="K119" s="5">
        <f>I119/$D$5*100</f>
        <v>0</v>
      </c>
      <c r="L119" s="5">
        <f>J119/$E$5*100</f>
        <v>1.788617886178862</v>
      </c>
    </row>
    <row r="120" spans="7:12" ht="15.75" thickBot="1" x14ac:dyDescent="0.3">
      <c r="G120" s="8" t="s">
        <v>9</v>
      </c>
      <c r="H120" s="3">
        <f>SUM(H118:H119)</f>
        <v>0</v>
      </c>
      <c r="I120" s="3">
        <f>SUM(I118:I119)</f>
        <v>0</v>
      </c>
      <c r="J120" s="4">
        <f>SUM(J118:J119)</f>
        <v>30</v>
      </c>
      <c r="K120" s="6">
        <f>I120/$D$6*100</f>
        <v>0</v>
      </c>
      <c r="L120" s="7">
        <f>J120/$E$6*100</f>
        <v>1.2190166598943519</v>
      </c>
    </row>
    <row r="122" spans="7:12" x14ac:dyDescent="0.25">
      <c r="H122" s="1" t="s">
        <v>2</v>
      </c>
      <c r="K122" t="s">
        <v>8</v>
      </c>
    </row>
    <row r="123" spans="7:12" x14ac:dyDescent="0.25">
      <c r="G123" s="2" t="s">
        <v>29</v>
      </c>
      <c r="H123" s="1" t="s">
        <v>3</v>
      </c>
      <c r="I123" s="1" t="s">
        <v>4</v>
      </c>
      <c r="J123" s="1" t="s">
        <v>5</v>
      </c>
      <c r="K123" s="1" t="s">
        <v>4</v>
      </c>
      <c r="L123" s="1" t="s">
        <v>5</v>
      </c>
    </row>
    <row r="124" spans="7:12" x14ac:dyDescent="0.25">
      <c r="G124" s="1" t="s">
        <v>0</v>
      </c>
      <c r="I124">
        <v>7</v>
      </c>
      <c r="J124">
        <v>5</v>
      </c>
      <c r="K124" s="5">
        <f>I124/$D$4*100</f>
        <v>22.58064516129032</v>
      </c>
      <c r="L124" s="5">
        <f>J124/$E$4*100</f>
        <v>0.40617384240454912</v>
      </c>
    </row>
    <row r="125" spans="7:12" ht="15.75" thickBot="1" x14ac:dyDescent="0.3">
      <c r="G125" s="1" t="s">
        <v>1</v>
      </c>
      <c r="I125">
        <v>0</v>
      </c>
      <c r="J125">
        <v>2</v>
      </c>
      <c r="K125" s="5">
        <f>I125/$D$5*100</f>
        <v>0</v>
      </c>
      <c r="L125" s="5">
        <f>J125/$E$5*100</f>
        <v>0.16260162601626016</v>
      </c>
    </row>
    <row r="126" spans="7:12" ht="15.75" thickBot="1" x14ac:dyDescent="0.3">
      <c r="G126" s="8" t="s">
        <v>9</v>
      </c>
      <c r="H126" s="3">
        <f>SUM(H124:H125)</f>
        <v>0</v>
      </c>
      <c r="I126" s="3">
        <f>SUM(I124:I125)</f>
        <v>7</v>
      </c>
      <c r="J126" s="4">
        <f>SUM(J124:J125)</f>
        <v>7</v>
      </c>
      <c r="K126" s="6">
        <f>I126/$D$6*100</f>
        <v>13.461538461538462</v>
      </c>
      <c r="L126" s="7">
        <f>J126/$E$6*100</f>
        <v>0.28443722064201543</v>
      </c>
    </row>
    <row r="128" spans="7:12" x14ac:dyDescent="0.25">
      <c r="H128" s="1" t="s">
        <v>2</v>
      </c>
      <c r="K128" t="s">
        <v>8</v>
      </c>
    </row>
    <row r="129" spans="7:12" x14ac:dyDescent="0.25">
      <c r="G129" s="2" t="s">
        <v>30</v>
      </c>
      <c r="H129" s="1" t="s">
        <v>3</v>
      </c>
      <c r="I129" s="1" t="s">
        <v>4</v>
      </c>
      <c r="J129" s="1" t="s">
        <v>5</v>
      </c>
      <c r="K129" s="1" t="s">
        <v>4</v>
      </c>
      <c r="L129" s="1" t="s">
        <v>5</v>
      </c>
    </row>
    <row r="130" spans="7:12" x14ac:dyDescent="0.25">
      <c r="G130" s="1" t="s">
        <v>0</v>
      </c>
      <c r="I130">
        <v>1</v>
      </c>
      <c r="J130">
        <v>0</v>
      </c>
      <c r="K130" s="5">
        <f>I130/$D$4*100</f>
        <v>3.225806451612903</v>
      </c>
      <c r="L130" s="5">
        <f>J130/$E$4*100</f>
        <v>0</v>
      </c>
    </row>
    <row r="131" spans="7:12" ht="15.75" thickBot="1" x14ac:dyDescent="0.3">
      <c r="G131" s="1" t="s">
        <v>1</v>
      </c>
      <c r="I131">
        <v>0</v>
      </c>
      <c r="J131">
        <v>0</v>
      </c>
      <c r="K131" s="5">
        <f>I131/$D$5*100</f>
        <v>0</v>
      </c>
      <c r="L131" s="5">
        <f>J131/$E$5*100</f>
        <v>0</v>
      </c>
    </row>
    <row r="132" spans="7:12" ht="15.75" thickBot="1" x14ac:dyDescent="0.3">
      <c r="G132" s="8" t="s">
        <v>9</v>
      </c>
      <c r="H132" s="3">
        <f>SUM(H130:H131)</f>
        <v>0</v>
      </c>
      <c r="I132" s="3">
        <f>SUM(I130:I131)</f>
        <v>1</v>
      </c>
      <c r="J132" s="4">
        <f>SUM(J130:J131)</f>
        <v>0</v>
      </c>
      <c r="K132" s="6">
        <f>I132/$D$6*100</f>
        <v>1.9230769230769231</v>
      </c>
      <c r="L132" s="7">
        <f>J132/$E$6*100</f>
        <v>0</v>
      </c>
    </row>
    <row r="134" spans="7:12" x14ac:dyDescent="0.25">
      <c r="H134" s="1" t="s">
        <v>2</v>
      </c>
      <c r="K134" t="s">
        <v>8</v>
      </c>
    </row>
    <row r="135" spans="7:12" x14ac:dyDescent="0.25">
      <c r="G135" s="2" t="s">
        <v>31</v>
      </c>
      <c r="H135" s="1" t="s">
        <v>3</v>
      </c>
      <c r="I135" s="1" t="s">
        <v>4</v>
      </c>
      <c r="J135" s="1" t="s">
        <v>5</v>
      </c>
      <c r="K135" s="1" t="s">
        <v>4</v>
      </c>
      <c r="L135" s="1" t="s">
        <v>5</v>
      </c>
    </row>
    <row r="136" spans="7:12" x14ac:dyDescent="0.25">
      <c r="G136" s="1" t="s">
        <v>0</v>
      </c>
      <c r="I136">
        <v>0</v>
      </c>
      <c r="J136">
        <v>21</v>
      </c>
      <c r="K136" s="5">
        <f>I136/$D$4*100</f>
        <v>0</v>
      </c>
      <c r="L136" s="5">
        <f>J136/$E$4*100</f>
        <v>1.7059301380991063</v>
      </c>
    </row>
    <row r="137" spans="7:12" ht="15.75" thickBot="1" x14ac:dyDescent="0.3">
      <c r="G137" s="1" t="s">
        <v>1</v>
      </c>
      <c r="I137">
        <v>0</v>
      </c>
      <c r="J137">
        <v>34</v>
      </c>
      <c r="K137" s="5">
        <f>I137/$D$5*100</f>
        <v>0</v>
      </c>
      <c r="L137" s="5">
        <f>J137/$E$5*100</f>
        <v>2.7642276422764227</v>
      </c>
    </row>
    <row r="138" spans="7:12" ht="15.75" thickBot="1" x14ac:dyDescent="0.3">
      <c r="G138" s="8" t="s">
        <v>9</v>
      </c>
      <c r="H138" s="3">
        <f>SUM(H136:H137)</f>
        <v>0</v>
      </c>
      <c r="I138" s="3">
        <f>SUM(I136:I137)</f>
        <v>0</v>
      </c>
      <c r="J138" s="4">
        <f>SUM(J136:J137)</f>
        <v>55</v>
      </c>
      <c r="K138" s="6">
        <f>I138/$D$6*100</f>
        <v>0</v>
      </c>
      <c r="L138" s="7">
        <f>J138/$E$6*100</f>
        <v>2.2348638764729785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BB5C0-634F-4650-8A4A-AD7694C1F202}">
  <dimension ref="B2:P138"/>
  <sheetViews>
    <sheetView tabSelected="1" zoomScale="55" zoomScaleNormal="55" workbookViewId="0">
      <selection activeCell="Q43" sqref="Q43"/>
    </sheetView>
  </sheetViews>
  <sheetFormatPr defaultRowHeight="15" x14ac:dyDescent="0.25"/>
  <cols>
    <col min="2" max="3" width="9.140625" customWidth="1"/>
    <col min="7" max="7" width="13.28515625" customWidth="1"/>
    <col min="12" max="12" width="9.140625" customWidth="1"/>
    <col min="14" max="14" width="11.5703125" bestFit="1" customWidth="1"/>
  </cols>
  <sheetData>
    <row r="2" spans="2:16" x14ac:dyDescent="0.25">
      <c r="C2" s="1" t="s">
        <v>2</v>
      </c>
      <c r="H2" s="1" t="s">
        <v>2</v>
      </c>
      <c r="K2" t="s">
        <v>8</v>
      </c>
      <c r="N2" s="9" t="s">
        <v>13</v>
      </c>
      <c r="O2" t="s">
        <v>8</v>
      </c>
    </row>
    <row r="3" spans="2:16" x14ac:dyDescent="0.25">
      <c r="B3" s="2" t="s">
        <v>7</v>
      </c>
      <c r="C3" s="1" t="s">
        <v>35</v>
      </c>
      <c r="D3" s="1" t="s">
        <v>33</v>
      </c>
      <c r="E3" s="1" t="s">
        <v>34</v>
      </c>
      <c r="G3" s="2" t="s">
        <v>6</v>
      </c>
      <c r="H3" s="1" t="s">
        <v>3</v>
      </c>
      <c r="I3" s="1" t="s">
        <v>33</v>
      </c>
      <c r="J3" s="1" t="s">
        <v>34</v>
      </c>
      <c r="K3" s="1" t="s">
        <v>33</v>
      </c>
      <c r="L3" s="1" t="s">
        <v>34</v>
      </c>
      <c r="O3" s="1" t="s">
        <v>5</v>
      </c>
      <c r="P3" t="s">
        <v>36</v>
      </c>
    </row>
    <row r="4" spans="2:16" x14ac:dyDescent="0.25">
      <c r="B4" s="1" t="s">
        <v>0</v>
      </c>
      <c r="C4">
        <f t="shared" ref="C4:C5" si="0">D4+E4</f>
        <v>1231</v>
      </c>
      <c r="D4">
        <v>615</v>
      </c>
      <c r="E4">
        <v>616</v>
      </c>
      <c r="G4" s="1" t="s">
        <v>0</v>
      </c>
      <c r="I4">
        <v>240</v>
      </c>
      <c r="J4">
        <v>322</v>
      </c>
      <c r="K4" s="5">
        <f>I4/$D$4*100</f>
        <v>39.024390243902438</v>
      </c>
      <c r="L4" s="5">
        <f>J4/$E$4*100</f>
        <v>52.272727272727273</v>
      </c>
      <c r="N4" s="2" t="s">
        <v>6</v>
      </c>
      <c r="O4" s="5">
        <f>SUM(I4:J5)/$C$6*100</f>
        <v>49.654611946363268</v>
      </c>
      <c r="P4" s="10">
        <f>STDEV(K6:L6)/SQRT(2)</f>
        <v>6.165322709036511</v>
      </c>
    </row>
    <row r="5" spans="2:16" ht="15.75" thickBot="1" x14ac:dyDescent="0.3">
      <c r="B5" s="1" t="s">
        <v>1</v>
      </c>
      <c r="C5">
        <f t="shared" si="0"/>
        <v>1230</v>
      </c>
      <c r="D5">
        <v>534</v>
      </c>
      <c r="E5">
        <v>696</v>
      </c>
      <c r="G5" s="1" t="s">
        <v>1</v>
      </c>
      <c r="I5">
        <v>255</v>
      </c>
      <c r="J5">
        <v>405</v>
      </c>
      <c r="K5" s="5">
        <f>I5/$D$5*100</f>
        <v>47.752808988764045</v>
      </c>
      <c r="L5" s="5">
        <f>J5/$E$5*100</f>
        <v>58.189655172413794</v>
      </c>
      <c r="N5" s="2" t="s">
        <v>10</v>
      </c>
      <c r="O5" s="5">
        <f>SUM(I10:J11)/$C$6*100</f>
        <v>70.824867939861846</v>
      </c>
      <c r="P5" s="10">
        <f>STDEV(K12:L12)/SQRT(2)</f>
        <v>4.3080276592583218</v>
      </c>
    </row>
    <row r="6" spans="2:16" ht="15.75" thickBot="1" x14ac:dyDescent="0.3">
      <c r="C6" s="3">
        <f>SUM(C4:C5)</f>
        <v>2461</v>
      </c>
      <c r="D6" s="3">
        <f>SUM(D4:D5)</f>
        <v>1149</v>
      </c>
      <c r="E6" s="4">
        <f>SUM(E4:E5)</f>
        <v>1312</v>
      </c>
      <c r="G6" s="8" t="s">
        <v>9</v>
      </c>
      <c r="H6" s="3">
        <f>SUM(H4:H5)</f>
        <v>0</v>
      </c>
      <c r="I6" s="3">
        <f>SUM(I4:I5)</f>
        <v>495</v>
      </c>
      <c r="J6" s="4">
        <f>SUM(J4:J5)</f>
        <v>727</v>
      </c>
      <c r="K6" s="7">
        <f>I6/$D$6*100</f>
        <v>43.080939947780678</v>
      </c>
      <c r="L6" s="7">
        <f>J6/$E$6*100</f>
        <v>55.411585365853654</v>
      </c>
      <c r="N6" s="2" t="s">
        <v>11</v>
      </c>
      <c r="O6" s="5">
        <f>SUM(I16:J17)/$C$6*100</f>
        <v>30.678585940674523</v>
      </c>
      <c r="P6" s="10">
        <f>STDEV(K18:L18)/SQRT(2)</f>
        <v>0.36706759854804893</v>
      </c>
    </row>
    <row r="7" spans="2:16" x14ac:dyDescent="0.25">
      <c r="N7" s="2" t="s">
        <v>12</v>
      </c>
      <c r="O7" s="5">
        <f>SUM(I22:J23)/$C$6*100</f>
        <v>22.104835432750914</v>
      </c>
      <c r="P7" s="10">
        <f>STDEV(K24:L24)/SQRT(2)</f>
        <v>4.1616583349253817</v>
      </c>
    </row>
    <row r="8" spans="2:16" x14ac:dyDescent="0.25">
      <c r="H8" s="1" t="s">
        <v>2</v>
      </c>
      <c r="K8" t="s">
        <v>8</v>
      </c>
      <c r="N8" s="2" t="s">
        <v>14</v>
      </c>
      <c r="O8" s="5">
        <f>SUM(I28:J29)/$C$6*100</f>
        <v>70.09345794392523</v>
      </c>
      <c r="P8" s="10">
        <f>STDEV(K30:L30)/SQRT(2)</f>
        <v>4.6015623341612004</v>
      </c>
    </row>
    <row r="9" spans="2:16" x14ac:dyDescent="0.25">
      <c r="G9" s="2" t="s">
        <v>10</v>
      </c>
      <c r="H9" s="1" t="s">
        <v>3</v>
      </c>
      <c r="I9" s="1" t="s">
        <v>33</v>
      </c>
      <c r="J9" s="1" t="s">
        <v>34</v>
      </c>
      <c r="K9" s="1" t="s">
        <v>33</v>
      </c>
      <c r="L9" s="1" t="s">
        <v>34</v>
      </c>
      <c r="N9" s="2" t="s">
        <v>15</v>
      </c>
      <c r="O9" s="5">
        <f>SUM(I34:J35)/$C$6*100</f>
        <v>0.28443722064201543</v>
      </c>
      <c r="P9" s="10">
        <f>STDEV(K36:L36)/SQRT(2)</f>
        <v>0.14136099259164911</v>
      </c>
    </row>
    <row r="10" spans="2:16" x14ac:dyDescent="0.25">
      <c r="G10" s="1" t="s">
        <v>0</v>
      </c>
      <c r="I10">
        <v>387</v>
      </c>
      <c r="J10">
        <v>427</v>
      </c>
      <c r="K10" s="5">
        <f>I10/$D$4*100</f>
        <v>62.926829268292686</v>
      </c>
      <c r="L10" s="5">
        <f>J10/$E$4*100</f>
        <v>69.318181818181827</v>
      </c>
      <c r="N10" s="2" t="s">
        <v>16</v>
      </c>
      <c r="O10" s="5">
        <f>SUM(I40:J41)/$C$6*100</f>
        <v>4.307192198293377</v>
      </c>
      <c r="P10" s="10">
        <f>STDEV(K42:L42)/SQRT(2)</f>
        <v>0.12328456345921121</v>
      </c>
    </row>
    <row r="11" spans="2:16" ht="15.75" thickBot="1" x14ac:dyDescent="0.3">
      <c r="G11" s="1" t="s">
        <v>1</v>
      </c>
      <c r="I11">
        <v>374</v>
      </c>
      <c r="J11">
        <v>555</v>
      </c>
      <c r="K11" s="5">
        <f>I11/$D$5*100</f>
        <v>70.037453183520597</v>
      </c>
      <c r="L11" s="5">
        <f>J11/$E$5*100</f>
        <v>79.741379310344826</v>
      </c>
      <c r="N11" s="2" t="s">
        <v>17</v>
      </c>
      <c r="O11" s="5">
        <f>SUM(I46:J47)/$C$6*100</f>
        <v>8.1267777326290119E-2</v>
      </c>
      <c r="P11" s="10">
        <f>STDEV(K48:L48)/SQRT(2)</f>
        <v>5.4063448597932431E-3</v>
      </c>
    </row>
    <row r="12" spans="2:16" ht="15.75" thickBot="1" x14ac:dyDescent="0.3">
      <c r="G12" s="8" t="s">
        <v>9</v>
      </c>
      <c r="H12" s="3">
        <f>SUM(H10:H11)</f>
        <v>0</v>
      </c>
      <c r="I12" s="4">
        <f>SUM(I10:I11)</f>
        <v>761</v>
      </c>
      <c r="J12" s="4">
        <f>SUM(J10:J11)</f>
        <v>982</v>
      </c>
      <c r="K12" s="7">
        <f>I12/$D$6*100</f>
        <v>66.231505657093123</v>
      </c>
      <c r="L12" s="7">
        <f>J12/$E$6*100</f>
        <v>74.847560975609767</v>
      </c>
      <c r="N12" s="2" t="s">
        <v>18</v>
      </c>
      <c r="O12" s="5">
        <f>SUM(I52:J53)/$C$6*100</f>
        <v>7.6798049573344169</v>
      </c>
      <c r="P12" s="10">
        <f>STDEV(K54:L54)/SQRT(2)</f>
        <v>2.7556106582606281</v>
      </c>
    </row>
    <row r="13" spans="2:16" x14ac:dyDescent="0.25">
      <c r="N13" s="2" t="s">
        <v>19</v>
      </c>
      <c r="O13" s="5">
        <f>SUM(I58:J59)/$C$6*100</f>
        <v>43.031288094270622</v>
      </c>
      <c r="P13" s="10">
        <f>STDEV(K60:L60)/SQRT(2)</f>
        <v>6.8916303148018496</v>
      </c>
    </row>
    <row r="14" spans="2:16" x14ac:dyDescent="0.25">
      <c r="H14" s="1" t="s">
        <v>2</v>
      </c>
      <c r="K14" t="s">
        <v>8</v>
      </c>
      <c r="N14" s="2" t="s">
        <v>20</v>
      </c>
      <c r="O14" s="5">
        <f>SUM(I64:J65)/$C$6*100</f>
        <v>31.978870377895163</v>
      </c>
      <c r="P14" s="10">
        <f>STDEV(K66:L66)/SQRT(2)</f>
        <v>7.3820156445689742</v>
      </c>
    </row>
    <row r="15" spans="2:16" x14ac:dyDescent="0.25">
      <c r="G15" s="2" t="s">
        <v>11</v>
      </c>
      <c r="H15" s="1" t="s">
        <v>3</v>
      </c>
      <c r="I15" s="1" t="s">
        <v>33</v>
      </c>
      <c r="J15" s="1" t="s">
        <v>34</v>
      </c>
      <c r="K15" s="1" t="s">
        <v>33</v>
      </c>
      <c r="L15" s="1" t="s">
        <v>34</v>
      </c>
      <c r="N15" s="2" t="s">
        <v>21</v>
      </c>
      <c r="O15" s="5">
        <f>SUM(I70:J71)/$C$6*100</f>
        <v>9.4676960585128001</v>
      </c>
      <c r="P15" s="10">
        <f>STDEV(K72:L72)/SQRT(2)</f>
        <v>1.1251167505147599</v>
      </c>
    </row>
    <row r="16" spans="2:16" x14ac:dyDescent="0.25">
      <c r="G16" s="1" t="s">
        <v>0</v>
      </c>
      <c r="I16">
        <v>171</v>
      </c>
      <c r="J16">
        <v>184</v>
      </c>
      <c r="K16" s="5">
        <f>I16/$D$4*100</f>
        <v>27.804878048780491</v>
      </c>
      <c r="L16" s="5">
        <f>J16/$E$4*100</f>
        <v>29.870129870129869</v>
      </c>
      <c r="N16" s="2" t="s">
        <v>22</v>
      </c>
      <c r="O16" s="5">
        <f>SUM(I76:J77)/$C$6*100</f>
        <v>1.0971149939049167</v>
      </c>
      <c r="P16" s="10">
        <f>STDEV(K78:L78)/SQRT(2)</f>
        <v>0.21270484408499454</v>
      </c>
    </row>
    <row r="17" spans="7:16" ht="15.75" thickBot="1" x14ac:dyDescent="0.3">
      <c r="G17" s="1" t="s">
        <v>1</v>
      </c>
      <c r="I17">
        <v>177</v>
      </c>
      <c r="J17">
        <v>223</v>
      </c>
      <c r="K17" s="5">
        <f>I17/$D$5*100</f>
        <v>33.146067415730336</v>
      </c>
      <c r="L17" s="5">
        <f>J17/$E$5*100</f>
        <v>32.040229885057471</v>
      </c>
      <c r="N17" s="2" t="s">
        <v>32</v>
      </c>
      <c r="O17" s="5">
        <f>SUM(I82:J83)/$C$6*100</f>
        <v>30.475416497358797</v>
      </c>
      <c r="P17" s="10">
        <f>STDEV(K84:L84)/SQRT(2)</f>
        <v>5.4821995266297279</v>
      </c>
    </row>
    <row r="18" spans="7:16" ht="15.75" thickBot="1" x14ac:dyDescent="0.3">
      <c r="G18" s="8" t="s">
        <v>9</v>
      </c>
      <c r="H18" s="3">
        <f>SUM(H16:H17)</f>
        <v>0</v>
      </c>
      <c r="I18" s="3">
        <f>SUM(I16:I17)</f>
        <v>348</v>
      </c>
      <c r="J18" s="4">
        <f>SUM(J16:J17)</f>
        <v>407</v>
      </c>
      <c r="K18" s="7">
        <f>I18/$D$6*100</f>
        <v>30.287206266318538</v>
      </c>
      <c r="L18" s="7">
        <f>J18/$E$6*100</f>
        <v>31.021341463414636</v>
      </c>
      <c r="N18" s="2" t="s">
        <v>23</v>
      </c>
      <c r="O18" s="5">
        <f>SUM(I88:J89)/$C$6*100</f>
        <v>19.179195449004467</v>
      </c>
      <c r="P18" s="10">
        <f>STDEV(K90:L90)/SQRT(2)</f>
        <v>2.0921559574603368</v>
      </c>
    </row>
    <row r="19" spans="7:16" x14ac:dyDescent="0.25">
      <c r="N19" s="2" t="s">
        <v>24</v>
      </c>
      <c r="O19" s="5">
        <f>SUM(I94:J95)/$C$6*100</f>
        <v>29.012596505485575</v>
      </c>
      <c r="P19" s="10">
        <f>STDEV(K96:L96)/SQRT(2)</f>
        <v>4.7053442548133075</v>
      </c>
    </row>
    <row r="20" spans="7:16" x14ac:dyDescent="0.25">
      <c r="H20" s="1" t="s">
        <v>2</v>
      </c>
      <c r="K20" t="s">
        <v>8</v>
      </c>
      <c r="N20" s="2" t="s">
        <v>25</v>
      </c>
      <c r="O20" s="5">
        <f>SUM(I100:J101)/$C$6*100</f>
        <v>0.20316944331572531</v>
      </c>
      <c r="P20" s="10">
        <f>STDEV(K102:L102)/SQRT(2)</f>
        <v>0.19054878048780488</v>
      </c>
    </row>
    <row r="21" spans="7:16" x14ac:dyDescent="0.25">
      <c r="G21" s="2" t="s">
        <v>12</v>
      </c>
      <c r="H21" s="1" t="s">
        <v>3</v>
      </c>
      <c r="I21" s="1" t="s">
        <v>33</v>
      </c>
      <c r="J21" s="1" t="s">
        <v>34</v>
      </c>
      <c r="K21" s="1" t="s">
        <v>33</v>
      </c>
      <c r="L21" s="1" t="s">
        <v>34</v>
      </c>
      <c r="N21" s="2" t="s">
        <v>26</v>
      </c>
      <c r="O21" s="5">
        <f>SUM(I106:J107)/$C$6*100</f>
        <v>2.1942299878098335</v>
      </c>
      <c r="P21" s="10">
        <f>STDEV(K108:L108)/SQRT(2)</f>
        <v>1.6152367382028912</v>
      </c>
    </row>
    <row r="22" spans="7:16" x14ac:dyDescent="0.25">
      <c r="G22" s="1" t="s">
        <v>0</v>
      </c>
      <c r="I22">
        <v>104</v>
      </c>
      <c r="J22">
        <v>127</v>
      </c>
      <c r="K22" s="5">
        <f>I22/$D$4*100</f>
        <v>16.910569105691057</v>
      </c>
      <c r="L22" s="5">
        <f>J22/$E$4*100</f>
        <v>20.616883116883116</v>
      </c>
      <c r="N22" s="2" t="s">
        <v>27</v>
      </c>
      <c r="O22" s="5">
        <f>SUM(I112:J113)/$C$6*100</f>
        <v>11.377488825680619</v>
      </c>
      <c r="P22" s="10">
        <f>STDEV(K114:L114)/SQRT(2)</f>
        <v>2.3894054214693621</v>
      </c>
    </row>
    <row r="23" spans="7:16" ht="15.75" thickBot="1" x14ac:dyDescent="0.3">
      <c r="G23" s="1" t="s">
        <v>1</v>
      </c>
      <c r="I23">
        <v>99</v>
      </c>
      <c r="J23">
        <v>214</v>
      </c>
      <c r="K23" s="5">
        <f>I23/$D$5*100</f>
        <v>18.539325842696631</v>
      </c>
      <c r="L23" s="5">
        <f>J23/$E$5*100</f>
        <v>30.747126436781606</v>
      </c>
      <c r="N23" s="2" t="s">
        <v>28</v>
      </c>
      <c r="O23" s="5">
        <f>SUM(I118:J119)/$C$6*100</f>
        <v>1.2190166598943519</v>
      </c>
      <c r="P23" s="10">
        <f>STDEV(K120:L120)/SQRT(2)</f>
        <v>0.4075986011165596</v>
      </c>
    </row>
    <row r="24" spans="7:16" ht="15.75" thickBot="1" x14ac:dyDescent="0.3">
      <c r="G24" s="8" t="s">
        <v>9</v>
      </c>
      <c r="H24" s="3">
        <f>SUM(H22:H23)</f>
        <v>0</v>
      </c>
      <c r="I24" s="3">
        <f>SUM(I22:I23)</f>
        <v>203</v>
      </c>
      <c r="J24" s="4">
        <f>SUM(J22:J23)</f>
        <v>341</v>
      </c>
      <c r="K24" s="7">
        <f>I24/$D$6*100</f>
        <v>17.667536988685814</v>
      </c>
      <c r="L24" s="7">
        <f>J24/$E$6*100</f>
        <v>25.990853658536583</v>
      </c>
      <c r="N24" s="2" t="s">
        <v>29</v>
      </c>
      <c r="O24" s="5">
        <f>SUM(I124:J125)/$C$6*100</f>
        <v>0.28443722064201543</v>
      </c>
      <c r="P24" s="10">
        <f>STDEV(K126:L126)/SQRT(2)</f>
        <v>5.9735135536734089E-2</v>
      </c>
    </row>
    <row r="25" spans="7:16" x14ac:dyDescent="0.25">
      <c r="N25" s="2" t="s">
        <v>30</v>
      </c>
      <c r="O25" s="5">
        <f>SUM(I130:J131)/$C$6*100</f>
        <v>0</v>
      </c>
      <c r="P25" s="10">
        <f>STDEV(K132:L132)/SQRT(2)</f>
        <v>0</v>
      </c>
    </row>
    <row r="26" spans="7:16" x14ac:dyDescent="0.25">
      <c r="H26" s="1" t="s">
        <v>2</v>
      </c>
      <c r="K26" t="s">
        <v>8</v>
      </c>
      <c r="N26" s="2" t="s">
        <v>31</v>
      </c>
      <c r="O26" s="5">
        <f>SUM(I136:J137)/$C$6*100</f>
        <v>2.2348638764729785</v>
      </c>
      <c r="P26" s="10">
        <f>STDEV(K138:L138)/SQRT(2)</f>
        <v>1.6062814430363621</v>
      </c>
    </row>
    <row r="27" spans="7:16" x14ac:dyDescent="0.25">
      <c r="G27" s="2" t="s">
        <v>14</v>
      </c>
      <c r="H27" s="1" t="s">
        <v>3</v>
      </c>
      <c r="I27" s="1" t="s">
        <v>33</v>
      </c>
      <c r="J27" s="1" t="s">
        <v>34</v>
      </c>
      <c r="K27" s="1" t="s">
        <v>33</v>
      </c>
      <c r="L27" s="1" t="s">
        <v>34</v>
      </c>
    </row>
    <row r="28" spans="7:16" x14ac:dyDescent="0.25">
      <c r="G28" s="1" t="s">
        <v>0</v>
      </c>
      <c r="I28">
        <v>352</v>
      </c>
      <c r="J28">
        <v>418</v>
      </c>
      <c r="K28" s="5">
        <f>I28/$D$4*100</f>
        <v>57.235772357723583</v>
      </c>
      <c r="L28" s="5">
        <f>J28/$E$4*100</f>
        <v>67.857142857142861</v>
      </c>
    </row>
    <row r="29" spans="7:16" ht="15.75" thickBot="1" x14ac:dyDescent="0.3">
      <c r="G29" s="1" t="s">
        <v>1</v>
      </c>
      <c r="I29">
        <v>397</v>
      </c>
      <c r="J29">
        <v>558</v>
      </c>
      <c r="K29" s="5">
        <f>I29/$D$5*100</f>
        <v>74.344569288389522</v>
      </c>
      <c r="L29" s="5">
        <f>J29/$E$5*100</f>
        <v>80.172413793103445</v>
      </c>
    </row>
    <row r="30" spans="7:16" ht="15.75" thickBot="1" x14ac:dyDescent="0.3">
      <c r="G30" s="8" t="s">
        <v>9</v>
      </c>
      <c r="H30" s="3">
        <f>SUM(H28:H29)</f>
        <v>0</v>
      </c>
      <c r="I30" s="3">
        <f>SUM(I28:I29)</f>
        <v>749</v>
      </c>
      <c r="J30" s="4">
        <f>SUM(J28:J29)</f>
        <v>976</v>
      </c>
      <c r="K30" s="7">
        <f>I30/$D$6*100</f>
        <v>65.187119234116622</v>
      </c>
      <c r="L30" s="7">
        <f>J30/$E$6*100</f>
        <v>74.390243902439025</v>
      </c>
    </row>
    <row r="32" spans="7:16" x14ac:dyDescent="0.25">
      <c r="H32" s="1" t="s">
        <v>2</v>
      </c>
      <c r="K32" t="s">
        <v>8</v>
      </c>
    </row>
    <row r="33" spans="7:12" x14ac:dyDescent="0.25">
      <c r="G33" s="2" t="s">
        <v>15</v>
      </c>
      <c r="H33" s="1" t="s">
        <v>3</v>
      </c>
      <c r="I33" s="1" t="s">
        <v>33</v>
      </c>
      <c r="J33" s="1" t="s">
        <v>34</v>
      </c>
      <c r="K33" s="1" t="s">
        <v>33</v>
      </c>
      <c r="L33" s="1" t="s">
        <v>34</v>
      </c>
    </row>
    <row r="34" spans="7:12" x14ac:dyDescent="0.25">
      <c r="G34" s="1" t="s">
        <v>0</v>
      </c>
      <c r="I34">
        <v>2</v>
      </c>
      <c r="J34">
        <v>0</v>
      </c>
      <c r="K34" s="5">
        <f>I34/$D$4*100</f>
        <v>0.32520325203252032</v>
      </c>
      <c r="L34" s="5">
        <f>J34/$E$4*100</f>
        <v>0</v>
      </c>
    </row>
    <row r="35" spans="7:12" ht="15.75" thickBot="1" x14ac:dyDescent="0.3">
      <c r="G35" s="1" t="s">
        <v>1</v>
      </c>
      <c r="I35">
        <v>3</v>
      </c>
      <c r="J35">
        <v>2</v>
      </c>
      <c r="K35" s="5">
        <f>I35/$D$5*100</f>
        <v>0.5617977528089888</v>
      </c>
      <c r="L35" s="5">
        <f>J35/$E$5*100</f>
        <v>0.28735632183908044</v>
      </c>
    </row>
    <row r="36" spans="7:12" ht="15.75" thickBot="1" x14ac:dyDescent="0.3">
      <c r="G36" s="8" t="s">
        <v>9</v>
      </c>
      <c r="H36" s="3">
        <f>SUM(H34:H35)</f>
        <v>0</v>
      </c>
      <c r="I36" s="3">
        <f>SUM(I34:I35)</f>
        <v>5</v>
      </c>
      <c r="J36" s="4">
        <f>SUM(J34:J35)</f>
        <v>2</v>
      </c>
      <c r="K36" s="7">
        <f>I36/$D$6*100</f>
        <v>0.4351610095735422</v>
      </c>
      <c r="L36" s="7">
        <f>J36/$E$6*100</f>
        <v>0.1524390243902439</v>
      </c>
    </row>
    <row r="38" spans="7:12" x14ac:dyDescent="0.25">
      <c r="H38" s="1" t="s">
        <v>2</v>
      </c>
      <c r="K38" t="s">
        <v>8</v>
      </c>
    </row>
    <row r="39" spans="7:12" x14ac:dyDescent="0.25">
      <c r="G39" s="2" t="s">
        <v>16</v>
      </c>
      <c r="H39" s="1" t="s">
        <v>3</v>
      </c>
      <c r="I39" s="1" t="s">
        <v>33</v>
      </c>
      <c r="J39" s="1" t="s">
        <v>34</v>
      </c>
      <c r="K39" s="1" t="s">
        <v>33</v>
      </c>
      <c r="L39" s="1" t="s">
        <v>34</v>
      </c>
    </row>
    <row r="40" spans="7:12" x14ac:dyDescent="0.25">
      <c r="G40" s="1" t="s">
        <v>0</v>
      </c>
      <c r="I40">
        <v>25</v>
      </c>
      <c r="J40">
        <v>24</v>
      </c>
      <c r="K40" s="5">
        <f>I40/$D$4*100</f>
        <v>4.0650406504065035</v>
      </c>
      <c r="L40" s="5">
        <f>J40/$E$4*100</f>
        <v>3.8961038961038961</v>
      </c>
    </row>
    <row r="41" spans="7:12" ht="15.75" thickBot="1" x14ac:dyDescent="0.3">
      <c r="G41" s="1" t="s">
        <v>1</v>
      </c>
      <c r="I41">
        <v>26</v>
      </c>
      <c r="J41">
        <v>31</v>
      </c>
      <c r="K41" s="5">
        <f>I41/$D$5*100</f>
        <v>4.868913857677903</v>
      </c>
      <c r="L41" s="5">
        <f>J41/$E$5*100</f>
        <v>4.4540229885057476</v>
      </c>
    </row>
    <row r="42" spans="7:12" ht="15.75" thickBot="1" x14ac:dyDescent="0.3">
      <c r="G42" s="8" t="s">
        <v>9</v>
      </c>
      <c r="H42" s="3">
        <f>SUM(H40:H41)</f>
        <v>0</v>
      </c>
      <c r="I42" s="3">
        <f>SUM(I40:I41)</f>
        <v>51</v>
      </c>
      <c r="J42" s="4">
        <f>SUM(J40:J41)</f>
        <v>55</v>
      </c>
      <c r="K42" s="7">
        <f>I42/$D$6*100</f>
        <v>4.4386422976501301</v>
      </c>
      <c r="L42" s="7">
        <f>J42/$E$6*100</f>
        <v>4.1920731707317076</v>
      </c>
    </row>
    <row r="44" spans="7:12" x14ac:dyDescent="0.25">
      <c r="H44" s="1" t="s">
        <v>2</v>
      </c>
      <c r="K44" t="s">
        <v>8</v>
      </c>
    </row>
    <row r="45" spans="7:12" x14ac:dyDescent="0.25">
      <c r="G45" s="2" t="s">
        <v>17</v>
      </c>
      <c r="H45" s="1" t="s">
        <v>3</v>
      </c>
      <c r="I45" s="1" t="s">
        <v>33</v>
      </c>
      <c r="J45" s="1" t="s">
        <v>34</v>
      </c>
      <c r="K45" s="1" t="s">
        <v>33</v>
      </c>
      <c r="L45" s="1" t="s">
        <v>34</v>
      </c>
    </row>
    <row r="46" spans="7:12" x14ac:dyDescent="0.25">
      <c r="G46" s="1" t="s">
        <v>0</v>
      </c>
      <c r="I46">
        <v>0</v>
      </c>
      <c r="J46">
        <v>1</v>
      </c>
      <c r="K46" s="5">
        <f>I46/$D$4*100</f>
        <v>0</v>
      </c>
      <c r="L46" s="5">
        <f>J46/$E$4*100</f>
        <v>0.16233766233766234</v>
      </c>
    </row>
    <row r="47" spans="7:12" ht="15.75" thickBot="1" x14ac:dyDescent="0.3">
      <c r="G47" s="1" t="s">
        <v>1</v>
      </c>
      <c r="I47">
        <v>1</v>
      </c>
      <c r="J47">
        <v>0</v>
      </c>
      <c r="K47" s="5">
        <f>I47/$D$5*100</f>
        <v>0.18726591760299627</v>
      </c>
      <c r="L47" s="5">
        <f>J47/$E$5*100</f>
        <v>0</v>
      </c>
    </row>
    <row r="48" spans="7:12" ht="15.75" thickBot="1" x14ac:dyDescent="0.3">
      <c r="G48" s="8" t="s">
        <v>9</v>
      </c>
      <c r="H48" s="3">
        <f>SUM(H46:H47)</f>
        <v>0</v>
      </c>
      <c r="I48" s="3">
        <f>SUM(I46:I47)</f>
        <v>1</v>
      </c>
      <c r="J48" s="4">
        <f>SUM(J46:J47)</f>
        <v>1</v>
      </c>
      <c r="K48" s="7">
        <f>I48/$D$6*100</f>
        <v>8.7032201914708437E-2</v>
      </c>
      <c r="L48" s="7">
        <f>J48/$E$6*100</f>
        <v>7.621951219512195E-2</v>
      </c>
    </row>
    <row r="50" spans="7:12" x14ac:dyDescent="0.25">
      <c r="H50" s="1" t="s">
        <v>2</v>
      </c>
      <c r="K50" t="s">
        <v>8</v>
      </c>
    </row>
    <row r="51" spans="7:12" x14ac:dyDescent="0.25">
      <c r="G51" s="2" t="s">
        <v>18</v>
      </c>
      <c r="H51" s="1" t="s">
        <v>3</v>
      </c>
      <c r="I51" s="1" t="s">
        <v>33</v>
      </c>
      <c r="J51" s="1" t="s">
        <v>34</v>
      </c>
      <c r="K51" s="1" t="s">
        <v>33</v>
      </c>
      <c r="L51" s="1" t="s">
        <v>34</v>
      </c>
    </row>
    <row r="52" spans="7:12" x14ac:dyDescent="0.25">
      <c r="G52" s="1" t="s">
        <v>0</v>
      </c>
      <c r="I52">
        <v>54</v>
      </c>
      <c r="J52">
        <v>22</v>
      </c>
      <c r="K52" s="5">
        <f>I52/$D$4*100</f>
        <v>8.7804878048780477</v>
      </c>
      <c r="L52" s="5">
        <f>J52/$E$4*100</f>
        <v>3.5714285714285712</v>
      </c>
    </row>
    <row r="53" spans="7:12" ht="15.75" thickBot="1" x14ac:dyDescent="0.3">
      <c r="G53" s="1" t="s">
        <v>1</v>
      </c>
      <c r="I53">
        <v>68</v>
      </c>
      <c r="J53">
        <v>45</v>
      </c>
      <c r="K53" s="5">
        <f>I53/$D$5*100</f>
        <v>12.734082397003746</v>
      </c>
      <c r="L53" s="5">
        <f>J53/$E$5*100</f>
        <v>6.4655172413793105</v>
      </c>
    </row>
    <row r="54" spans="7:12" ht="15.75" thickBot="1" x14ac:dyDescent="0.3">
      <c r="G54" s="8" t="s">
        <v>9</v>
      </c>
      <c r="H54" s="3">
        <f>SUM(H52:H53)</f>
        <v>0</v>
      </c>
      <c r="I54" s="3">
        <f>SUM(I52:I53)</f>
        <v>122</v>
      </c>
      <c r="J54" s="4">
        <f>SUM(J52:J53)</f>
        <v>67</v>
      </c>
      <c r="K54" s="7">
        <f>I54/$D$6*100</f>
        <v>10.617928633594429</v>
      </c>
      <c r="L54" s="7">
        <f>J54/$E$6*100</f>
        <v>5.1067073170731705</v>
      </c>
    </row>
    <row r="56" spans="7:12" x14ac:dyDescent="0.25">
      <c r="H56" s="1" t="s">
        <v>2</v>
      </c>
      <c r="K56" t="s">
        <v>8</v>
      </c>
    </row>
    <row r="57" spans="7:12" x14ac:dyDescent="0.25">
      <c r="G57" s="2" t="s">
        <v>19</v>
      </c>
      <c r="H57" s="1" t="s">
        <v>3</v>
      </c>
      <c r="I57" s="1" t="s">
        <v>33</v>
      </c>
      <c r="J57" s="1" t="s">
        <v>34</v>
      </c>
      <c r="K57" s="1" t="s">
        <v>33</v>
      </c>
      <c r="L57" s="1" t="s">
        <v>34</v>
      </c>
    </row>
    <row r="58" spans="7:12" x14ac:dyDescent="0.25">
      <c r="G58" s="1" t="s">
        <v>0</v>
      </c>
      <c r="I58">
        <v>197</v>
      </c>
      <c r="J58">
        <v>276</v>
      </c>
      <c r="K58" s="5">
        <f>I58/$D$4*100</f>
        <v>32.032520325203251</v>
      </c>
      <c r="L58" s="5">
        <f>J58/$E$4*100</f>
        <v>44.805194805194802</v>
      </c>
    </row>
    <row r="59" spans="7:12" ht="15.75" thickBot="1" x14ac:dyDescent="0.3">
      <c r="G59" s="1" t="s">
        <v>1</v>
      </c>
      <c r="I59">
        <v>213</v>
      </c>
      <c r="J59">
        <v>373</v>
      </c>
      <c r="K59" s="5">
        <f>I59/$D$5*100</f>
        <v>39.887640449438202</v>
      </c>
      <c r="L59" s="5">
        <f>J59/$E$5*100</f>
        <v>53.59195402298851</v>
      </c>
    </row>
    <row r="60" spans="7:12" ht="15.75" thickBot="1" x14ac:dyDescent="0.3">
      <c r="G60" s="8" t="s">
        <v>9</v>
      </c>
      <c r="H60" s="3">
        <f>SUM(H58:H59)</f>
        <v>0</v>
      </c>
      <c r="I60" s="3">
        <f>SUM(I58:I59)</f>
        <v>410</v>
      </c>
      <c r="J60" s="4">
        <f>SUM(J58:J59)</f>
        <v>649</v>
      </c>
      <c r="K60" s="7">
        <f>I60/$D$6*100</f>
        <v>35.68320278503046</v>
      </c>
      <c r="L60" s="7">
        <f>J60/$E$6*100</f>
        <v>49.466463414634148</v>
      </c>
    </row>
    <row r="62" spans="7:12" x14ac:dyDescent="0.25">
      <c r="H62" s="1" t="s">
        <v>2</v>
      </c>
      <c r="K62" t="s">
        <v>8</v>
      </c>
    </row>
    <row r="63" spans="7:12" x14ac:dyDescent="0.25">
      <c r="G63" s="2" t="s">
        <v>20</v>
      </c>
      <c r="H63" s="1" t="s">
        <v>3</v>
      </c>
      <c r="I63" s="1" t="s">
        <v>33</v>
      </c>
      <c r="J63" s="1" t="s">
        <v>34</v>
      </c>
      <c r="K63" s="1" t="s">
        <v>33</v>
      </c>
      <c r="L63" s="1" t="s">
        <v>34</v>
      </c>
    </row>
    <row r="64" spans="7:12" x14ac:dyDescent="0.25">
      <c r="G64" s="1" t="s">
        <v>0</v>
      </c>
      <c r="I64">
        <v>135</v>
      </c>
      <c r="J64">
        <v>218</v>
      </c>
      <c r="K64" s="5">
        <f>I64/$D$4*100</f>
        <v>21.951219512195124</v>
      </c>
      <c r="L64" s="5">
        <f>J64/$E$4*100</f>
        <v>35.38961038961039</v>
      </c>
    </row>
    <row r="65" spans="7:12" ht="15.75" thickBot="1" x14ac:dyDescent="0.3">
      <c r="G65" s="1" t="s">
        <v>1</v>
      </c>
      <c r="I65">
        <v>142</v>
      </c>
      <c r="J65">
        <v>292</v>
      </c>
      <c r="K65" s="5">
        <f>I65/$D$5*100</f>
        <v>26.591760299625467</v>
      </c>
      <c r="L65" s="5">
        <f>J65/$E$5*100</f>
        <v>41.954022988505749</v>
      </c>
    </row>
    <row r="66" spans="7:12" ht="15.75" thickBot="1" x14ac:dyDescent="0.3">
      <c r="G66" s="8" t="s">
        <v>9</v>
      </c>
      <c r="H66" s="3">
        <f>SUM(H64:H65)</f>
        <v>0</v>
      </c>
      <c r="I66" s="3">
        <f>SUM(I64:I65)</f>
        <v>277</v>
      </c>
      <c r="J66" s="4">
        <f>SUM(J64:J65)</f>
        <v>510</v>
      </c>
      <c r="K66" s="7">
        <f>I66/$D$6*100</f>
        <v>24.107919930374237</v>
      </c>
      <c r="L66" s="7">
        <f>J66/$E$6*100</f>
        <v>38.871951219512198</v>
      </c>
    </row>
    <row r="68" spans="7:12" x14ac:dyDescent="0.25">
      <c r="H68" s="1" t="s">
        <v>2</v>
      </c>
      <c r="K68" t="s">
        <v>8</v>
      </c>
    </row>
    <row r="69" spans="7:12" x14ac:dyDescent="0.25">
      <c r="G69" s="2" t="s">
        <v>21</v>
      </c>
      <c r="H69" s="1" t="s">
        <v>3</v>
      </c>
      <c r="I69" s="1" t="s">
        <v>33</v>
      </c>
      <c r="J69" s="1" t="s">
        <v>34</v>
      </c>
      <c r="K69" s="1" t="s">
        <v>33</v>
      </c>
      <c r="L69" s="1" t="s">
        <v>34</v>
      </c>
    </row>
    <row r="70" spans="7:12" x14ac:dyDescent="0.25">
      <c r="G70" s="1" t="s">
        <v>0</v>
      </c>
      <c r="I70">
        <v>50</v>
      </c>
      <c r="J70">
        <v>59</v>
      </c>
      <c r="K70" s="5">
        <f>I70/$D$4*100</f>
        <v>8.1300813008130071</v>
      </c>
      <c r="L70" s="5">
        <f>J70/$E$4*100</f>
        <v>9.5779220779220786</v>
      </c>
    </row>
    <row r="71" spans="7:12" ht="15.75" thickBot="1" x14ac:dyDescent="0.3">
      <c r="G71" s="1" t="s">
        <v>1</v>
      </c>
      <c r="I71">
        <v>45</v>
      </c>
      <c r="J71">
        <v>79</v>
      </c>
      <c r="K71" s="5">
        <f>I71/$D$5*100</f>
        <v>8.4269662921348321</v>
      </c>
      <c r="L71" s="5">
        <f>J71/$E$5*100</f>
        <v>11.350574712643677</v>
      </c>
    </row>
    <row r="72" spans="7:12" ht="15.75" thickBot="1" x14ac:dyDescent="0.3">
      <c r="G72" s="8" t="s">
        <v>9</v>
      </c>
      <c r="H72" s="3">
        <f>SUM(H70:H71)</f>
        <v>0</v>
      </c>
      <c r="I72" s="3">
        <f>SUM(I70:I71)</f>
        <v>95</v>
      </c>
      <c r="J72" s="4">
        <f>SUM(J70:J71)</f>
        <v>138</v>
      </c>
      <c r="K72" s="7">
        <f>I72/$D$6*100</f>
        <v>8.2680591818973035</v>
      </c>
      <c r="L72" s="7">
        <f>J72/$E$6*100</f>
        <v>10.518292682926829</v>
      </c>
    </row>
    <row r="74" spans="7:12" x14ac:dyDescent="0.25">
      <c r="H74" s="1" t="s">
        <v>2</v>
      </c>
      <c r="K74" t="s">
        <v>8</v>
      </c>
    </row>
    <row r="75" spans="7:12" x14ac:dyDescent="0.25">
      <c r="G75" s="2" t="s">
        <v>22</v>
      </c>
      <c r="H75" s="1" t="s">
        <v>3</v>
      </c>
      <c r="I75" s="1" t="s">
        <v>33</v>
      </c>
      <c r="J75" s="1" t="s">
        <v>34</v>
      </c>
      <c r="K75" s="1" t="s">
        <v>33</v>
      </c>
      <c r="L75" s="1" t="s">
        <v>34</v>
      </c>
    </row>
    <row r="76" spans="7:12" x14ac:dyDescent="0.25">
      <c r="G76" s="1" t="s">
        <v>0</v>
      </c>
      <c r="I76">
        <v>6</v>
      </c>
      <c r="J76">
        <v>13</v>
      </c>
      <c r="K76" s="5">
        <f>I76/$D$4*100</f>
        <v>0.97560975609756095</v>
      </c>
      <c r="L76" s="5">
        <f>J76/$E$4*100</f>
        <v>2.1103896103896105</v>
      </c>
    </row>
    <row r="77" spans="7:12" ht="15.75" thickBot="1" x14ac:dyDescent="0.3">
      <c r="G77" s="1" t="s">
        <v>1</v>
      </c>
      <c r="I77">
        <v>4</v>
      </c>
      <c r="J77">
        <v>4</v>
      </c>
      <c r="K77" s="5">
        <f>I77/$D$5*100</f>
        <v>0.74906367041198507</v>
      </c>
      <c r="L77" s="5">
        <f>J77/$E$5*100</f>
        <v>0.57471264367816088</v>
      </c>
    </row>
    <row r="78" spans="7:12" ht="15.75" thickBot="1" x14ac:dyDescent="0.3">
      <c r="G78" s="8" t="s">
        <v>9</v>
      </c>
      <c r="H78" s="3">
        <f>SUM(H76:H77)</f>
        <v>0</v>
      </c>
      <c r="I78" s="3">
        <f>SUM(I76:I77)</f>
        <v>10</v>
      </c>
      <c r="J78" s="4">
        <f>SUM(J76:J77)</f>
        <v>17</v>
      </c>
      <c r="K78" s="7">
        <f>I78/$D$6*100</f>
        <v>0.8703220191470844</v>
      </c>
      <c r="L78" s="7">
        <f>J78/$E$6*100</f>
        <v>1.2957317073170731</v>
      </c>
    </row>
    <row r="80" spans="7:12" x14ac:dyDescent="0.25">
      <c r="H80" s="1" t="s">
        <v>2</v>
      </c>
      <c r="K80" t="s">
        <v>8</v>
      </c>
    </row>
    <row r="81" spans="7:12" x14ac:dyDescent="0.25">
      <c r="G81" s="2" t="s">
        <v>32</v>
      </c>
      <c r="H81" s="1" t="s">
        <v>3</v>
      </c>
      <c r="I81" s="1" t="s">
        <v>33</v>
      </c>
      <c r="J81" s="1" t="s">
        <v>34</v>
      </c>
      <c r="K81" s="1" t="s">
        <v>33</v>
      </c>
      <c r="L81" s="1" t="s">
        <v>34</v>
      </c>
    </row>
    <row r="82" spans="7:12" x14ac:dyDescent="0.25">
      <c r="G82" s="1" t="s">
        <v>0</v>
      </c>
      <c r="I82">
        <v>123</v>
      </c>
      <c r="J82">
        <v>173</v>
      </c>
      <c r="K82" s="5">
        <f>I82/$D$4*100</f>
        <v>20</v>
      </c>
      <c r="L82" s="5">
        <f>J82/$E$4*100</f>
        <v>28.084415584415584</v>
      </c>
    </row>
    <row r="83" spans="7:12" ht="15.75" thickBot="1" x14ac:dyDescent="0.3">
      <c r="G83" s="1" t="s">
        <v>1</v>
      </c>
      <c r="I83">
        <v>160</v>
      </c>
      <c r="J83">
        <v>294</v>
      </c>
      <c r="K83" s="5">
        <f>I83/$D$5*100</f>
        <v>29.962546816479403</v>
      </c>
      <c r="L83" s="5">
        <f>J83/$E$5*100</f>
        <v>42.241379310344826</v>
      </c>
    </row>
    <row r="84" spans="7:12" ht="15.75" thickBot="1" x14ac:dyDescent="0.3">
      <c r="G84" s="8" t="s">
        <v>9</v>
      </c>
      <c r="H84" s="3">
        <f>SUM(H82:H83)</f>
        <v>0</v>
      </c>
      <c r="I84" s="3">
        <f>SUM(I82:I83)</f>
        <v>283</v>
      </c>
      <c r="J84" s="4">
        <f>SUM(J82:J83)</f>
        <v>467</v>
      </c>
      <c r="K84" s="7">
        <f>I84/$D$6*100</f>
        <v>24.630113141862488</v>
      </c>
      <c r="L84" s="7">
        <f>J84/$E$6*100</f>
        <v>35.594512195121951</v>
      </c>
    </row>
    <row r="86" spans="7:12" x14ac:dyDescent="0.25">
      <c r="H86" s="1" t="s">
        <v>2</v>
      </c>
      <c r="K86" t="s">
        <v>8</v>
      </c>
    </row>
    <row r="87" spans="7:12" x14ac:dyDescent="0.25">
      <c r="G87" s="2" t="s">
        <v>23</v>
      </c>
      <c r="H87" s="1" t="s">
        <v>3</v>
      </c>
      <c r="I87" s="1" t="s">
        <v>33</v>
      </c>
      <c r="J87" s="1" t="s">
        <v>34</v>
      </c>
      <c r="K87" s="1" t="s">
        <v>33</v>
      </c>
      <c r="L87" s="1" t="s">
        <v>34</v>
      </c>
    </row>
    <row r="88" spans="7:12" x14ac:dyDescent="0.25">
      <c r="G88" s="1" t="s">
        <v>0</v>
      </c>
      <c r="I88">
        <v>125</v>
      </c>
      <c r="J88">
        <v>84</v>
      </c>
      <c r="K88" s="5">
        <f>I88/$D$4*100</f>
        <v>20.325203252032519</v>
      </c>
      <c r="L88" s="5">
        <f>J88/$E$4*100</f>
        <v>13.636363636363635</v>
      </c>
    </row>
    <row r="89" spans="7:12" ht="15.75" thickBot="1" x14ac:dyDescent="0.3">
      <c r="G89" s="1" t="s">
        <v>1</v>
      </c>
      <c r="I89">
        <v>121</v>
      </c>
      <c r="J89">
        <v>142</v>
      </c>
      <c r="K89" s="5">
        <f>I89/$D$5*100</f>
        <v>22.659176029962545</v>
      </c>
      <c r="L89" s="5">
        <f>J89/$E$5*100</f>
        <v>20.402298850574713</v>
      </c>
    </row>
    <row r="90" spans="7:12" ht="15.75" thickBot="1" x14ac:dyDescent="0.3">
      <c r="G90" s="8" t="s">
        <v>9</v>
      </c>
      <c r="H90" s="3">
        <f>SUM(H88:H89)</f>
        <v>0</v>
      </c>
      <c r="I90" s="3">
        <f>SUM(I88:I89)</f>
        <v>246</v>
      </c>
      <c r="J90" s="4">
        <f>SUM(J88:J89)</f>
        <v>226</v>
      </c>
      <c r="K90" s="7">
        <f>I90/$D$6*100</f>
        <v>21.409921671018274</v>
      </c>
      <c r="L90" s="7">
        <f>J90/$E$6*100</f>
        <v>17.225609756097558</v>
      </c>
    </row>
    <row r="92" spans="7:12" x14ac:dyDescent="0.25">
      <c r="H92" s="1" t="s">
        <v>2</v>
      </c>
      <c r="K92" t="s">
        <v>8</v>
      </c>
    </row>
    <row r="93" spans="7:12" x14ac:dyDescent="0.25">
      <c r="G93" s="2" t="s">
        <v>24</v>
      </c>
      <c r="H93" s="1" t="s">
        <v>3</v>
      </c>
      <c r="I93" s="1" t="s">
        <v>33</v>
      </c>
      <c r="J93" s="1" t="s">
        <v>34</v>
      </c>
      <c r="K93" s="1" t="s">
        <v>33</v>
      </c>
      <c r="L93" s="1" t="s">
        <v>34</v>
      </c>
    </row>
    <row r="94" spans="7:12" x14ac:dyDescent="0.25">
      <c r="G94" s="1" t="s">
        <v>0</v>
      </c>
      <c r="I94">
        <v>195</v>
      </c>
      <c r="J94">
        <v>130</v>
      </c>
      <c r="K94" s="5">
        <f>I94/$D$4*100</f>
        <v>31.707317073170731</v>
      </c>
      <c r="L94" s="5">
        <f>J94/$E$4*100</f>
        <v>21.103896103896101</v>
      </c>
    </row>
    <row r="95" spans="7:12" ht="15.75" thickBot="1" x14ac:dyDescent="0.3">
      <c r="G95" s="1" t="s">
        <v>1</v>
      </c>
      <c r="I95">
        <v>196</v>
      </c>
      <c r="J95">
        <v>193</v>
      </c>
      <c r="K95" s="5">
        <f>I95/$D$5*100</f>
        <v>36.704119850187269</v>
      </c>
      <c r="L95" s="5">
        <f>J95/$E$5*100</f>
        <v>27.729885057471265</v>
      </c>
    </row>
    <row r="96" spans="7:12" ht="15.75" thickBot="1" x14ac:dyDescent="0.3">
      <c r="G96" s="8" t="s">
        <v>9</v>
      </c>
      <c r="H96" s="3">
        <f>SUM(H94:H95)</f>
        <v>0</v>
      </c>
      <c r="I96" s="3">
        <f>SUM(I94:I95)</f>
        <v>391</v>
      </c>
      <c r="J96" s="4">
        <f>SUM(J94:J95)</f>
        <v>323</v>
      </c>
      <c r="K96" s="7">
        <f>I96/$D$6*100</f>
        <v>34.029590948650998</v>
      </c>
      <c r="L96" s="7">
        <f>J96/$E$6*100</f>
        <v>24.618902439024389</v>
      </c>
    </row>
    <row r="98" spans="7:12" x14ac:dyDescent="0.25">
      <c r="H98" s="1" t="s">
        <v>2</v>
      </c>
      <c r="K98" t="s">
        <v>8</v>
      </c>
    </row>
    <row r="99" spans="7:12" x14ac:dyDescent="0.25">
      <c r="G99" s="2" t="s">
        <v>25</v>
      </c>
      <c r="H99" s="1" t="s">
        <v>3</v>
      </c>
      <c r="I99" s="1" t="s">
        <v>33</v>
      </c>
      <c r="J99" s="1" t="s">
        <v>34</v>
      </c>
      <c r="K99" s="1" t="s">
        <v>33</v>
      </c>
      <c r="L99" s="1" t="s">
        <v>34</v>
      </c>
    </row>
    <row r="100" spans="7:12" x14ac:dyDescent="0.25">
      <c r="G100" s="1" t="s">
        <v>0</v>
      </c>
      <c r="I100">
        <v>0</v>
      </c>
      <c r="J100">
        <v>3</v>
      </c>
      <c r="K100" s="5">
        <f>I100/$D$4*100</f>
        <v>0</v>
      </c>
      <c r="L100" s="5">
        <f>J100/$E$4*100</f>
        <v>0.48701298701298701</v>
      </c>
    </row>
    <row r="101" spans="7:12" ht="15.75" thickBot="1" x14ac:dyDescent="0.3">
      <c r="G101" s="1" t="s">
        <v>1</v>
      </c>
      <c r="I101">
        <v>0</v>
      </c>
      <c r="J101">
        <v>2</v>
      </c>
      <c r="K101" s="5">
        <f>I101/$D$5*100</f>
        <v>0</v>
      </c>
      <c r="L101" s="5">
        <f>J101/$E$5*100</f>
        <v>0.28735632183908044</v>
      </c>
    </row>
    <row r="102" spans="7:12" ht="15.75" thickBot="1" x14ac:dyDescent="0.3">
      <c r="G102" s="8" t="s">
        <v>9</v>
      </c>
      <c r="H102" s="3">
        <f>SUM(H100:H101)</f>
        <v>0</v>
      </c>
      <c r="I102" s="3">
        <f>SUM(I100:I101)</f>
        <v>0</v>
      </c>
      <c r="J102" s="4">
        <f>SUM(J100:J101)</f>
        <v>5</v>
      </c>
      <c r="K102" s="7">
        <f>I102/$D$6*100</f>
        <v>0</v>
      </c>
      <c r="L102" s="7">
        <f>J102/$E$6*100</f>
        <v>0.38109756097560976</v>
      </c>
    </row>
    <row r="104" spans="7:12" x14ac:dyDescent="0.25">
      <c r="H104" s="1" t="s">
        <v>2</v>
      </c>
      <c r="K104" t="s">
        <v>8</v>
      </c>
    </row>
    <row r="105" spans="7:12" x14ac:dyDescent="0.25">
      <c r="G105" s="2" t="s">
        <v>26</v>
      </c>
      <c r="H105" s="1" t="s">
        <v>3</v>
      </c>
      <c r="I105" s="1" t="s">
        <v>33</v>
      </c>
      <c r="J105" s="1" t="s">
        <v>34</v>
      </c>
      <c r="K105" s="1" t="s">
        <v>33</v>
      </c>
      <c r="L105" s="1" t="s">
        <v>34</v>
      </c>
    </row>
    <row r="106" spans="7:12" x14ac:dyDescent="0.25">
      <c r="G106" s="1" t="s">
        <v>0</v>
      </c>
      <c r="I106">
        <v>35</v>
      </c>
      <c r="J106">
        <v>5</v>
      </c>
      <c r="K106" s="5">
        <f>I106/$D$4*100</f>
        <v>5.6910569105691051</v>
      </c>
      <c r="L106" s="5">
        <f>J106/$E$4*100</f>
        <v>0.81168831168831157</v>
      </c>
    </row>
    <row r="107" spans="7:12" ht="15.75" thickBot="1" x14ac:dyDescent="0.3">
      <c r="G107" s="1" t="s">
        <v>1</v>
      </c>
      <c r="I107">
        <v>10</v>
      </c>
      <c r="J107">
        <v>4</v>
      </c>
      <c r="K107" s="5">
        <f>I107/$D$5*100</f>
        <v>1.8726591760299627</v>
      </c>
      <c r="L107" s="5">
        <f>J107/$E$5*100</f>
        <v>0.57471264367816088</v>
      </c>
    </row>
    <row r="108" spans="7:12" ht="15.75" thickBot="1" x14ac:dyDescent="0.3">
      <c r="G108" s="8" t="s">
        <v>9</v>
      </c>
      <c r="H108" s="3">
        <f>SUM(H106:H107)</f>
        <v>0</v>
      </c>
      <c r="I108" s="3">
        <f>SUM(I106:I107)</f>
        <v>45</v>
      </c>
      <c r="J108" s="4">
        <f>SUM(J106:J107)</f>
        <v>9</v>
      </c>
      <c r="K108" s="7">
        <f>I108/$D$6*100</f>
        <v>3.9164490861618799</v>
      </c>
      <c r="L108" s="7">
        <f>J108/$E$6*100</f>
        <v>0.68597560975609762</v>
      </c>
    </row>
    <row r="110" spans="7:12" x14ac:dyDescent="0.25">
      <c r="H110" s="1" t="s">
        <v>2</v>
      </c>
      <c r="K110" t="s">
        <v>8</v>
      </c>
    </row>
    <row r="111" spans="7:12" x14ac:dyDescent="0.25">
      <c r="G111" s="2" t="s">
        <v>27</v>
      </c>
      <c r="H111" s="1" t="s">
        <v>3</v>
      </c>
      <c r="I111" s="1" t="s">
        <v>33</v>
      </c>
      <c r="J111" s="1" t="s">
        <v>34</v>
      </c>
      <c r="K111" s="1" t="s">
        <v>33</v>
      </c>
      <c r="L111" s="1" t="s">
        <v>34</v>
      </c>
    </row>
    <row r="112" spans="7:12" x14ac:dyDescent="0.25">
      <c r="G112" s="1" t="s">
        <v>0</v>
      </c>
      <c r="I112">
        <v>60</v>
      </c>
      <c r="J112">
        <v>28</v>
      </c>
      <c r="K112" s="5">
        <f>I112/$D$4*100</f>
        <v>9.7560975609756095</v>
      </c>
      <c r="L112" s="5">
        <f>J112/$E$4*100</f>
        <v>4.5454545454545459</v>
      </c>
    </row>
    <row r="113" spans="7:12" ht="15.75" thickBot="1" x14ac:dyDescent="0.3">
      <c r="G113" s="1" t="s">
        <v>1</v>
      </c>
      <c r="I113">
        <v>100</v>
      </c>
      <c r="J113">
        <v>92</v>
      </c>
      <c r="K113" s="5">
        <f>I113/$D$5*100</f>
        <v>18.726591760299627</v>
      </c>
      <c r="L113" s="5">
        <f>J113/$E$5*100</f>
        <v>13.218390804597702</v>
      </c>
    </row>
    <row r="114" spans="7:12" ht="15.75" thickBot="1" x14ac:dyDescent="0.3">
      <c r="G114" s="8" t="s">
        <v>9</v>
      </c>
      <c r="H114" s="3">
        <f>SUM(H112:H113)</f>
        <v>0</v>
      </c>
      <c r="I114" s="3">
        <f>SUM(I112:I113)</f>
        <v>160</v>
      </c>
      <c r="J114" s="4">
        <f>SUM(J112:J113)</f>
        <v>120</v>
      </c>
      <c r="K114" s="7">
        <f>I114/$D$6*100</f>
        <v>13.92515230635335</v>
      </c>
      <c r="L114" s="7">
        <f>J114/$E$6*100</f>
        <v>9.1463414634146343</v>
      </c>
    </row>
    <row r="116" spans="7:12" x14ac:dyDescent="0.25">
      <c r="H116" s="1" t="s">
        <v>2</v>
      </c>
      <c r="K116" t="s">
        <v>8</v>
      </c>
    </row>
    <row r="117" spans="7:12" x14ac:dyDescent="0.25">
      <c r="G117" s="2" t="s">
        <v>28</v>
      </c>
      <c r="H117" s="1" t="s">
        <v>3</v>
      </c>
      <c r="I117" s="1" t="s">
        <v>33</v>
      </c>
      <c r="J117" s="1" t="s">
        <v>34</v>
      </c>
      <c r="K117" s="1" t="s">
        <v>33</v>
      </c>
      <c r="L117" s="1" t="s">
        <v>34</v>
      </c>
    </row>
    <row r="118" spans="7:12" x14ac:dyDescent="0.25">
      <c r="G118" s="1" t="s">
        <v>0</v>
      </c>
      <c r="I118">
        <v>6</v>
      </c>
      <c r="J118">
        <v>2</v>
      </c>
      <c r="K118" s="5">
        <f>I118/$D$4*100</f>
        <v>0.97560975609756095</v>
      </c>
      <c r="L118" s="5">
        <f>J118/$E$4*100</f>
        <v>0.32467532467532467</v>
      </c>
    </row>
    <row r="119" spans="7:12" ht="15.75" thickBot="1" x14ac:dyDescent="0.3">
      <c r="G119" s="1" t="s">
        <v>1</v>
      </c>
      <c r="I119">
        <v>13</v>
      </c>
      <c r="J119">
        <v>9</v>
      </c>
      <c r="K119" s="5">
        <f>I119/$D$5*100</f>
        <v>2.4344569288389515</v>
      </c>
      <c r="L119" s="5">
        <f>J119/$E$5*100</f>
        <v>1.2931034482758621</v>
      </c>
    </row>
    <row r="120" spans="7:12" ht="15.75" thickBot="1" x14ac:dyDescent="0.3">
      <c r="G120" s="8" t="s">
        <v>9</v>
      </c>
      <c r="H120" s="3">
        <f>SUM(H118:H119)</f>
        <v>0</v>
      </c>
      <c r="I120" s="3">
        <f>SUM(I118:I119)</f>
        <v>19</v>
      </c>
      <c r="J120" s="4">
        <f>SUM(J118:J119)</f>
        <v>11</v>
      </c>
      <c r="K120" s="7">
        <f>I120/$D$6*100</f>
        <v>1.6536118363794605</v>
      </c>
      <c r="L120" s="7">
        <f>J120/$E$6*100</f>
        <v>0.83841463414634154</v>
      </c>
    </row>
    <row r="122" spans="7:12" x14ac:dyDescent="0.25">
      <c r="H122" s="1" t="s">
        <v>2</v>
      </c>
      <c r="K122" t="s">
        <v>8</v>
      </c>
    </row>
    <row r="123" spans="7:12" x14ac:dyDescent="0.25">
      <c r="G123" s="2" t="s">
        <v>29</v>
      </c>
      <c r="H123" s="1" t="s">
        <v>3</v>
      </c>
      <c r="I123" s="1" t="s">
        <v>33</v>
      </c>
      <c r="J123" s="1" t="s">
        <v>34</v>
      </c>
      <c r="K123" s="1" t="s">
        <v>33</v>
      </c>
      <c r="L123" s="1" t="s">
        <v>34</v>
      </c>
    </row>
    <row r="124" spans="7:12" x14ac:dyDescent="0.25">
      <c r="G124" s="1" t="s">
        <v>0</v>
      </c>
      <c r="I124">
        <v>2</v>
      </c>
      <c r="J124">
        <v>3</v>
      </c>
      <c r="K124" s="5">
        <f>I124/$D$4*100</f>
        <v>0.32520325203252032</v>
      </c>
      <c r="L124" s="5">
        <f>J124/$E$4*100</f>
        <v>0.48701298701298701</v>
      </c>
    </row>
    <row r="125" spans="7:12" ht="15.75" thickBot="1" x14ac:dyDescent="0.3">
      <c r="G125" s="1" t="s">
        <v>1</v>
      </c>
      <c r="I125">
        <v>2</v>
      </c>
      <c r="J125">
        <v>0</v>
      </c>
      <c r="K125" s="5">
        <f>I125/$D$5*100</f>
        <v>0.37453183520599254</v>
      </c>
      <c r="L125" s="5">
        <f>J125/$E$5*100</f>
        <v>0</v>
      </c>
    </row>
    <row r="126" spans="7:12" ht="15.75" thickBot="1" x14ac:dyDescent="0.3">
      <c r="G126" s="8" t="s">
        <v>9</v>
      </c>
      <c r="H126" s="3">
        <f>SUM(H124:H125)</f>
        <v>0</v>
      </c>
      <c r="I126" s="3">
        <f>SUM(I124:I125)</f>
        <v>4</v>
      </c>
      <c r="J126" s="4">
        <f>SUM(J124:J125)</f>
        <v>3</v>
      </c>
      <c r="K126" s="7">
        <f>I126/$D$6*100</f>
        <v>0.34812880765883375</v>
      </c>
      <c r="L126" s="7">
        <f>J126/$E$6*100</f>
        <v>0.22865853658536583</v>
      </c>
    </row>
    <row r="128" spans="7:12" x14ac:dyDescent="0.25">
      <c r="H128" s="1" t="s">
        <v>2</v>
      </c>
      <c r="K128" t="s">
        <v>8</v>
      </c>
    </row>
    <row r="129" spans="7:12" x14ac:dyDescent="0.25">
      <c r="G129" s="2" t="s">
        <v>30</v>
      </c>
      <c r="H129" s="1" t="s">
        <v>3</v>
      </c>
      <c r="I129" s="1" t="s">
        <v>33</v>
      </c>
      <c r="J129" s="1" t="s">
        <v>34</v>
      </c>
      <c r="K129" s="1" t="s">
        <v>33</v>
      </c>
      <c r="L129" s="1" t="s">
        <v>34</v>
      </c>
    </row>
    <row r="130" spans="7:12" x14ac:dyDescent="0.25">
      <c r="G130" s="1" t="s">
        <v>0</v>
      </c>
      <c r="I130">
        <v>0</v>
      </c>
      <c r="J130">
        <v>0</v>
      </c>
      <c r="K130" s="5">
        <f>I130/$D$4*100</f>
        <v>0</v>
      </c>
      <c r="L130" s="5">
        <f>J130/$E$4*100</f>
        <v>0</v>
      </c>
    </row>
    <row r="131" spans="7:12" ht="15.75" thickBot="1" x14ac:dyDescent="0.3">
      <c r="G131" s="1" t="s">
        <v>1</v>
      </c>
      <c r="I131">
        <v>0</v>
      </c>
      <c r="J131">
        <v>0</v>
      </c>
      <c r="K131" s="5">
        <f>I131/$D$5*100</f>
        <v>0</v>
      </c>
      <c r="L131" s="5">
        <f>J131/$E$5*100</f>
        <v>0</v>
      </c>
    </row>
    <row r="132" spans="7:12" ht="15.75" thickBot="1" x14ac:dyDescent="0.3">
      <c r="G132" s="8" t="s">
        <v>9</v>
      </c>
      <c r="H132" s="3">
        <f>SUM(H130:H131)</f>
        <v>0</v>
      </c>
      <c r="I132" s="3">
        <f>SUM(I130:I131)</f>
        <v>0</v>
      </c>
      <c r="J132" s="4">
        <f>SUM(J130:J131)</f>
        <v>0</v>
      </c>
      <c r="K132" s="7">
        <f>I132/$D$6*100</f>
        <v>0</v>
      </c>
      <c r="L132" s="7">
        <f>J132/$E$6*100</f>
        <v>0</v>
      </c>
    </row>
    <row r="134" spans="7:12" x14ac:dyDescent="0.25">
      <c r="H134" s="1" t="s">
        <v>2</v>
      </c>
      <c r="K134" t="s">
        <v>8</v>
      </c>
    </row>
    <row r="135" spans="7:12" x14ac:dyDescent="0.25">
      <c r="G135" s="2" t="s">
        <v>31</v>
      </c>
      <c r="H135" s="1" t="s">
        <v>3</v>
      </c>
      <c r="I135" s="1" t="s">
        <v>33</v>
      </c>
      <c r="J135" s="1" t="s">
        <v>34</v>
      </c>
      <c r="K135" s="1" t="s">
        <v>33</v>
      </c>
      <c r="L135" s="1" t="s">
        <v>34</v>
      </c>
    </row>
    <row r="136" spans="7:12" x14ac:dyDescent="0.25">
      <c r="G136" s="1" t="s">
        <v>0</v>
      </c>
      <c r="I136">
        <v>4</v>
      </c>
      <c r="J136">
        <v>17</v>
      </c>
      <c r="K136" s="5">
        <f>I136/$D$4*100</f>
        <v>0.65040650406504064</v>
      </c>
      <c r="L136" s="5">
        <f>J136/$E$4*100</f>
        <v>2.7597402597402598</v>
      </c>
    </row>
    <row r="137" spans="7:12" ht="15.75" thickBot="1" x14ac:dyDescent="0.3">
      <c r="G137" s="1" t="s">
        <v>1</v>
      </c>
      <c r="I137">
        <v>2</v>
      </c>
      <c r="J137">
        <v>32</v>
      </c>
      <c r="K137" s="5">
        <f>I137/$D$5*100</f>
        <v>0.37453183520599254</v>
      </c>
      <c r="L137" s="5">
        <f>J137/$E$5*100</f>
        <v>4.5977011494252871</v>
      </c>
    </row>
    <row r="138" spans="7:12" ht="15.75" thickBot="1" x14ac:dyDescent="0.3">
      <c r="G138" s="8" t="s">
        <v>9</v>
      </c>
      <c r="H138" s="3">
        <f>SUM(H136:H137)</f>
        <v>0</v>
      </c>
      <c r="I138" s="3">
        <f>SUM(I136:I137)</f>
        <v>6</v>
      </c>
      <c r="J138" s="4">
        <f>SUM(J136:J137)</f>
        <v>49</v>
      </c>
      <c r="K138" s="7">
        <f>I138/$D$6*100</f>
        <v>0.52219321148825071</v>
      </c>
      <c r="L138" s="7">
        <f>J138/$E$6*100</f>
        <v>3.7347560975609753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Clusters 8-9</vt:lpstr>
      <vt:lpstr>Clusters 8-9 FGF8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Bertacchi</dc:creator>
  <cp:lastModifiedBy>Michele Bertacchi</cp:lastModifiedBy>
  <dcterms:created xsi:type="dcterms:W3CDTF">2023-01-24T13:44:02Z</dcterms:created>
  <dcterms:modified xsi:type="dcterms:W3CDTF">2024-09-11T12:11:44Z</dcterms:modified>
</cp:coreProperties>
</file>