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86 paper FGF8 hypothesis figures\Review commons\Source data files\"/>
    </mc:Choice>
  </mc:AlternateContent>
  <xr:revisionPtr revIDLastSave="0" documentId="8_{0112C041-8BAE-473A-9E6D-D76B98D787A1}" xr6:coauthVersionLast="47" xr6:coauthVersionMax="47" xr10:uidLastSave="{00000000-0000-0000-0000-000000000000}"/>
  <bookViews>
    <workbookView xWindow="-120" yWindow="-120" windowWidth="29040" windowHeight="15840" tabRatio="691" xr2:uid="{00000000-000D-0000-FFFF-FFFF00000000}"/>
  </bookViews>
  <sheets>
    <sheet name="Axon Tracking FGF8 in time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4" l="1"/>
  <c r="E86" i="14"/>
  <c r="E85" i="14"/>
  <c r="E84" i="14"/>
  <c r="F77" i="14"/>
  <c r="G77" i="14"/>
  <c r="H77" i="14"/>
  <c r="I77" i="14"/>
  <c r="J77" i="14"/>
  <c r="K77" i="14"/>
  <c r="L77" i="14"/>
  <c r="F78" i="14"/>
  <c r="G78" i="14"/>
  <c r="H78" i="14"/>
  <c r="I78" i="14"/>
  <c r="J78" i="14"/>
  <c r="K78" i="14"/>
  <c r="L78" i="14"/>
  <c r="F79" i="14"/>
  <c r="G79" i="14"/>
  <c r="H79" i="14"/>
  <c r="I79" i="14"/>
  <c r="J79" i="14"/>
  <c r="K79" i="14"/>
  <c r="L79" i="14"/>
  <c r="F80" i="14"/>
  <c r="G80" i="14"/>
  <c r="H80" i="14"/>
  <c r="I80" i="14"/>
  <c r="J80" i="14"/>
  <c r="K80" i="14"/>
  <c r="L80" i="14"/>
  <c r="E80" i="14"/>
  <c r="E79" i="14"/>
  <c r="E78" i="14"/>
  <c r="E77" i="14"/>
  <c r="F84" i="14"/>
  <c r="G84" i="14"/>
  <c r="H84" i="14"/>
  <c r="I84" i="14"/>
  <c r="J84" i="14"/>
  <c r="K84" i="14"/>
  <c r="L84" i="14"/>
  <c r="F85" i="14"/>
  <c r="G85" i="14"/>
  <c r="H85" i="14"/>
  <c r="I85" i="14"/>
  <c r="J85" i="14"/>
  <c r="K85" i="14"/>
  <c r="L85" i="14"/>
  <c r="F86" i="14"/>
  <c r="G86" i="14"/>
  <c r="H86" i="14"/>
  <c r="I86" i="14"/>
  <c r="J86" i="14"/>
  <c r="K86" i="14"/>
  <c r="L86" i="14"/>
  <c r="F87" i="14"/>
  <c r="G87" i="14"/>
  <c r="H87" i="14"/>
  <c r="I87" i="14"/>
  <c r="J87" i="14"/>
  <c r="K87" i="14"/>
  <c r="L87" i="14"/>
  <c r="F73" i="14"/>
  <c r="G73" i="14"/>
  <c r="H73" i="14"/>
  <c r="I73" i="14"/>
  <c r="J73" i="14"/>
  <c r="K73" i="14"/>
  <c r="L73" i="14"/>
  <c r="E73" i="14"/>
  <c r="F72" i="14"/>
  <c r="E72" i="14"/>
  <c r="F66" i="14"/>
  <c r="E66" i="14"/>
  <c r="E48" i="14"/>
  <c r="E31" i="14"/>
  <c r="E15" i="14"/>
  <c r="F31" i="14"/>
  <c r="L72" i="14"/>
  <c r="K72" i="14"/>
  <c r="J72" i="14"/>
  <c r="I72" i="14"/>
  <c r="H72" i="14"/>
  <c r="G72" i="14"/>
  <c r="F48" i="14"/>
  <c r="F15" i="14"/>
</calcChain>
</file>

<file path=xl/sharedStrings.xml><?xml version="1.0" encoding="utf-8"?>
<sst xmlns="http://schemas.openxmlformats.org/spreadsheetml/2006/main" count="128" uniqueCount="56">
  <si>
    <t>treatment</t>
  </si>
  <si>
    <t>sample ID</t>
  </si>
  <si>
    <t>20231204 2DlastG day134 WNTi 18960</t>
  </si>
  <si>
    <t>Axon Metrics</t>
  </si>
  <si>
    <t>N° of analyzed neurons</t>
  </si>
  <si>
    <t>N° of analyzed neurons with branches</t>
  </si>
  <si>
    <t>Neuron Conduction Velocity [m/s]</t>
  </si>
  <si>
    <t>Longest Latency [ms]</t>
  </si>
  <si>
    <t>Total Axon Length [µm]</t>
  </si>
  <si>
    <t>Longest Branch Length [µm]</t>
  </si>
  <si>
    <t>Longest Distance from Initiation Site [µm]</t>
  </si>
  <si>
    <t>Amplitude at Initiation Site [µV]</t>
  </si>
  <si>
    <t>20231204 2DlastG day134 WNTi+FGF8 18994</t>
  </si>
  <si>
    <t>20231206 2DlastG day136 WNTi 18960</t>
  </si>
  <si>
    <t>20231206 2DlastG day136 WNTi+FGF8 18994</t>
  </si>
  <si>
    <t>20231212 2DlastG day142 WNTi 18960</t>
  </si>
  <si>
    <t>20231212 2DlastG day142 WNTi+FGF8 18994</t>
  </si>
  <si>
    <t>NA</t>
  </si>
  <si>
    <t>average</t>
  </si>
  <si>
    <t>error bar</t>
  </si>
  <si>
    <t>Statistic TEST</t>
  </si>
  <si>
    <t>20240209 2DLastG BISrotor day202 WNTi Full 22678</t>
  </si>
  <si>
    <t>20240209 2DLastG BISrotor day202 WNTi+FGF8 22687</t>
  </si>
  <si>
    <t>20240212 2DLastG BISrotor day205 WNTi 22678</t>
  </si>
  <si>
    <t>20240212 2DLastG BISrotor day205 WNTi+FGF8 22687</t>
  </si>
  <si>
    <t>20240213 2DLastH day157 WNTi 22485</t>
  </si>
  <si>
    <t>20240213 2DLastH day157 WNTi+FGF8 22521</t>
  </si>
  <si>
    <t>20240214 2DLastG BISrotor day207 WNTi 22678 and Muscimol</t>
  </si>
  <si>
    <t>20240214 2DLastG BISrotor day207 WNTi+FGF8 22687 and Muscimol</t>
  </si>
  <si>
    <t>20240216 2DLastG BISrotor day209 WNTi 22678</t>
  </si>
  <si>
    <t>20240216 2DLastG BISrotor day209 WNTi+FGF8 22687</t>
  </si>
  <si>
    <t>20240216 2DLastH day160 WNTi 22485</t>
  </si>
  <si>
    <t>20240216 2DLastH day160 WNTi+FGF8 22521</t>
  </si>
  <si>
    <t>20240219 2DLastG BISrotor day212 WNTi 22678</t>
  </si>
  <si>
    <t>a</t>
  </si>
  <si>
    <t>20240219 2DLastG BISrotor day212 WNTi+FGF8 22687</t>
  </si>
  <si>
    <t>20240219 2DLastH day163 WNTi 22485</t>
  </si>
  <si>
    <t>20240219 2DLastH day163 WNTi+FGF8 22521</t>
  </si>
  <si>
    <t>20240220 2DLastG BISrotor day213 WNTi 22678</t>
  </si>
  <si>
    <t>20240220 2DLastG BISrotor day213 WNTi+FGF8 22687</t>
  </si>
  <si>
    <t>20240220 2DLastH day164 WNTi 22485</t>
  </si>
  <si>
    <t>20240220 2DLastH day164 WNTi+FGF8 22521</t>
  </si>
  <si>
    <t>20240221 2DLastG day214 WNTi 22555</t>
  </si>
  <si>
    <t>20240221 2DLastG day214 WNTi+FGF8 22672</t>
  </si>
  <si>
    <t>20240222 2DLastG BISrotor day215 WNTi 22678</t>
  </si>
  <si>
    <t>20240222 2DLastG BISrotor day215 WNTi+FGF8 22687</t>
  </si>
  <si>
    <t>20240222 2DLastH day166 WNTi 22485</t>
  </si>
  <si>
    <t>20240222 2DLastH day166 WNTi+FGF8 22521</t>
  </si>
  <si>
    <t>20240223 2DLastG BISrotor day216 WNTi+FGF8 22687</t>
  </si>
  <si>
    <t>Total number analyzed neurons</t>
  </si>
  <si>
    <t>WNTi day134-166</t>
  </si>
  <si>
    <t>WNTi day202-215</t>
  </si>
  <si>
    <t>WNTi+FGF8 day134-166</t>
  </si>
  <si>
    <t>WNTi+FGF8 day202-215</t>
  </si>
  <si>
    <t>day134-166</t>
  </si>
  <si>
    <t>day202-215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</si>
</sst>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7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/>
    <xf numFmtId="164" fontId="0" fillId="0" borderId="0" xfId="0" applyNumberFormat="1" applyFont="1" applyFill="1"/>
    <xf numFmtId="0" fontId="0" fillId="0" borderId="1" xfId="0" applyFont="1" applyFill="1" applyBorder="1"/>
    <xf numFmtId="167" fontId="0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 in time'!$C$77:$D$77</c:f>
              <c:strCache>
                <c:ptCount val="2"/>
                <c:pt idx="0">
                  <c:v>WNTi day134-166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 in time'!$E$84:$L$84</c:f>
                <c:numCache>
                  <c:formatCode>General</c:formatCode>
                  <c:ptCount val="8"/>
                  <c:pt idx="0">
                    <c:v>3.1945824676876224</c:v>
                  </c:pt>
                  <c:pt idx="1">
                    <c:v>2.1022946646802052</c:v>
                  </c:pt>
                  <c:pt idx="2">
                    <c:v>3.0871240372600209E-2</c:v>
                  </c:pt>
                  <c:pt idx="3">
                    <c:v>124.64719658413303</c:v>
                  </c:pt>
                  <c:pt idx="4">
                    <c:v>48.315813521188801</c:v>
                  </c:pt>
                  <c:pt idx="5">
                    <c:v>33.968426992024504</c:v>
                  </c:pt>
                  <c:pt idx="6">
                    <c:v>0.18133749119883005</c:v>
                  </c:pt>
                  <c:pt idx="7">
                    <c:v>18.207250589627275</c:v>
                  </c:pt>
                </c:numCache>
              </c:numRef>
            </c:plus>
            <c:minus>
              <c:numRef>
                <c:f>'Axon Tracking FGF8 in time'!$E$84:$L$84</c:f>
                <c:numCache>
                  <c:formatCode>General</c:formatCode>
                  <c:ptCount val="8"/>
                  <c:pt idx="0">
                    <c:v>3.1945824676876224</c:v>
                  </c:pt>
                  <c:pt idx="1">
                    <c:v>2.1022946646802052</c:v>
                  </c:pt>
                  <c:pt idx="2">
                    <c:v>3.0871240372600209E-2</c:v>
                  </c:pt>
                  <c:pt idx="3">
                    <c:v>124.64719658413303</c:v>
                  </c:pt>
                  <c:pt idx="4">
                    <c:v>48.315813521188801</c:v>
                  </c:pt>
                  <c:pt idx="5">
                    <c:v>33.968426992024504</c:v>
                  </c:pt>
                  <c:pt idx="6">
                    <c:v>0.18133749119883005</c:v>
                  </c:pt>
                  <c:pt idx="7">
                    <c:v>18.207250589627275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 in time'!$E$76:$L$76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 in time'!$E$77:$L$77</c:f>
              <c:numCache>
                <c:formatCode>0.0</c:formatCode>
                <c:ptCount val="8"/>
                <c:pt idx="0">
                  <c:v>9.75</c:v>
                </c:pt>
                <c:pt idx="1">
                  <c:v>5.75</c:v>
                </c:pt>
                <c:pt idx="2" formatCode="0.000">
                  <c:v>0.47062499999999996</c:v>
                </c:pt>
                <c:pt idx="3">
                  <c:v>826.99662499999988</c:v>
                </c:pt>
                <c:pt idx="4">
                  <c:v>402.76249999999999</c:v>
                </c:pt>
                <c:pt idx="5">
                  <c:v>389.35075000000001</c:v>
                </c:pt>
                <c:pt idx="6">
                  <c:v>1.3314999999999999</c:v>
                </c:pt>
                <c:pt idx="7">
                  <c:v>138.59762499999999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6-4961-923D-99509E8D26C7}"/>
            </c:ext>
          </c:extLst>
        </c:ser>
        <c:ser>
          <c:idx val="1"/>
          <c:order val="1"/>
          <c:tx>
            <c:strRef>
              <c:f>'Axon Tracking FGF8 in time'!$C$78:$D$78</c:f>
              <c:strCache>
                <c:ptCount val="2"/>
                <c:pt idx="0">
                  <c:v>WNTi+FGF8 day134-166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 in time'!$E$85:$L$85</c:f>
                <c:numCache>
                  <c:formatCode>General</c:formatCode>
                  <c:ptCount val="8"/>
                  <c:pt idx="0">
                    <c:v>1.043281061914602</c:v>
                  </c:pt>
                  <c:pt idx="1">
                    <c:v>0.99659283506935004</c:v>
                  </c:pt>
                  <c:pt idx="2">
                    <c:v>1.2335447511384509E-2</c:v>
                  </c:pt>
                  <c:pt idx="3">
                    <c:v>104.52823917428995</c:v>
                  </c:pt>
                  <c:pt idx="4">
                    <c:v>49.643701971913728</c:v>
                  </c:pt>
                  <c:pt idx="5">
                    <c:v>80.633074320788353</c:v>
                  </c:pt>
                  <c:pt idx="6">
                    <c:v>0.21688168817737161</c:v>
                  </c:pt>
                  <c:pt idx="7">
                    <c:v>5.6937997349545162</c:v>
                  </c:pt>
                </c:numCache>
              </c:numRef>
            </c:plus>
            <c:minus>
              <c:numRef>
                <c:f>'Axon Tracking FGF8 in time'!$E$85:$L$85</c:f>
                <c:numCache>
                  <c:formatCode>General</c:formatCode>
                  <c:ptCount val="8"/>
                  <c:pt idx="0">
                    <c:v>1.043281061914602</c:v>
                  </c:pt>
                  <c:pt idx="1">
                    <c:v>0.99659283506935004</c:v>
                  </c:pt>
                  <c:pt idx="2">
                    <c:v>1.2335447511384509E-2</c:v>
                  </c:pt>
                  <c:pt idx="3">
                    <c:v>104.52823917428995</c:v>
                  </c:pt>
                  <c:pt idx="4">
                    <c:v>49.643701971913728</c:v>
                  </c:pt>
                  <c:pt idx="5">
                    <c:v>80.633074320788353</c:v>
                  </c:pt>
                  <c:pt idx="6">
                    <c:v>0.21688168817737161</c:v>
                  </c:pt>
                  <c:pt idx="7">
                    <c:v>5.6937997349545162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 in time'!$E$76:$L$76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 in time'!$E$78:$L$78</c:f>
              <c:numCache>
                <c:formatCode>0.0</c:formatCode>
                <c:ptCount val="8"/>
                <c:pt idx="0">
                  <c:v>7.5714285714285712</c:v>
                </c:pt>
                <c:pt idx="1">
                  <c:v>4.4285714285714288</c:v>
                </c:pt>
                <c:pt idx="2" formatCode="0.000">
                  <c:v>0.46185714285714285</c:v>
                </c:pt>
                <c:pt idx="3">
                  <c:v>460.72314285714282</c:v>
                </c:pt>
                <c:pt idx="4">
                  <c:v>302.74200000000002</c:v>
                </c:pt>
                <c:pt idx="5">
                  <c:v>417.5795714285714</c:v>
                </c:pt>
                <c:pt idx="6">
                  <c:v>1.0669999999999999</c:v>
                </c:pt>
                <c:pt idx="7">
                  <c:v>86.810571428571436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6-4961-923D-99509E8D26C7}"/>
            </c:ext>
          </c:extLst>
        </c:ser>
        <c:ser>
          <c:idx val="2"/>
          <c:order val="2"/>
          <c:tx>
            <c:strRef>
              <c:f>'Axon Tracking FGF8 in time'!$C$79:$D$79</c:f>
              <c:strCache>
                <c:ptCount val="2"/>
                <c:pt idx="0">
                  <c:v>WNTi day202-215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 in time'!$E$86:$L$86</c:f>
                <c:numCache>
                  <c:formatCode>General</c:formatCode>
                  <c:ptCount val="8"/>
                  <c:pt idx="0">
                    <c:v>2.8970428272390345</c:v>
                  </c:pt>
                  <c:pt idx="1">
                    <c:v>2.6575364531836621</c:v>
                  </c:pt>
                  <c:pt idx="2">
                    <c:v>1.609902392782157E-2</c:v>
                  </c:pt>
                  <c:pt idx="3">
                    <c:v>129.37682462284766</c:v>
                  </c:pt>
                  <c:pt idx="4">
                    <c:v>38.099933722172374</c:v>
                  </c:pt>
                  <c:pt idx="5">
                    <c:v>51.974299368409632</c:v>
                  </c:pt>
                  <c:pt idx="6">
                    <c:v>0.19743414363130982</c:v>
                  </c:pt>
                  <c:pt idx="7">
                    <c:v>9.1351811694004184</c:v>
                  </c:pt>
                </c:numCache>
              </c:numRef>
            </c:plus>
            <c:minus>
              <c:numRef>
                <c:f>'Axon Tracking FGF8 in time'!$E$86:$L$86</c:f>
                <c:numCache>
                  <c:formatCode>General</c:formatCode>
                  <c:ptCount val="8"/>
                  <c:pt idx="0">
                    <c:v>2.8970428272390345</c:v>
                  </c:pt>
                  <c:pt idx="1">
                    <c:v>2.6575364531836621</c:v>
                  </c:pt>
                  <c:pt idx="2">
                    <c:v>1.609902392782157E-2</c:v>
                  </c:pt>
                  <c:pt idx="3">
                    <c:v>129.37682462284766</c:v>
                  </c:pt>
                  <c:pt idx="4">
                    <c:v>38.099933722172374</c:v>
                  </c:pt>
                  <c:pt idx="5">
                    <c:v>51.974299368409632</c:v>
                  </c:pt>
                  <c:pt idx="6">
                    <c:v>0.19743414363130982</c:v>
                  </c:pt>
                  <c:pt idx="7">
                    <c:v>9.1351811694004184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 in time'!$E$76:$L$76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 in time'!$E$79:$L$79</c:f>
              <c:numCache>
                <c:formatCode>0.0</c:formatCode>
                <c:ptCount val="8"/>
                <c:pt idx="0">
                  <c:v>11.5</c:v>
                </c:pt>
                <c:pt idx="1">
                  <c:v>9.25</c:v>
                </c:pt>
                <c:pt idx="2" formatCode="0.000">
                  <c:v>0.46649999999999997</c:v>
                </c:pt>
                <c:pt idx="3">
                  <c:v>1083.6492499999999</c:v>
                </c:pt>
                <c:pt idx="4">
                  <c:v>461.49824999999998</c:v>
                </c:pt>
                <c:pt idx="5">
                  <c:v>538.33112499999993</c:v>
                </c:pt>
                <c:pt idx="6">
                  <c:v>1.77325</c:v>
                </c:pt>
                <c:pt idx="7">
                  <c:v>99.88862499999999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A6-4961-923D-99509E8D26C7}"/>
            </c:ext>
          </c:extLst>
        </c:ser>
        <c:ser>
          <c:idx val="3"/>
          <c:order val="3"/>
          <c:tx>
            <c:strRef>
              <c:f>'Axon Tracking FGF8 in time'!$C$80:$D$80</c:f>
              <c:strCache>
                <c:ptCount val="2"/>
                <c:pt idx="0">
                  <c:v>WNTi+FGF8 day202-215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'Axon Tracking FGF8 in time'!$E$87:$L$87</c:f>
                <c:numCache>
                  <c:formatCode>General</c:formatCode>
                  <c:ptCount val="8"/>
                  <c:pt idx="0">
                    <c:v>2.6186146828319083</c:v>
                  </c:pt>
                  <c:pt idx="1">
                    <c:v>1.9588398534409521</c:v>
                  </c:pt>
                  <c:pt idx="2">
                    <c:v>1.2325930854445492E-2</c:v>
                  </c:pt>
                  <c:pt idx="3">
                    <c:v>76.470536580259349</c:v>
                  </c:pt>
                  <c:pt idx="4">
                    <c:v>28.94342022311908</c:v>
                  </c:pt>
                  <c:pt idx="5">
                    <c:v>26.808412575184924</c:v>
                  </c:pt>
                  <c:pt idx="6">
                    <c:v>0.11641197433192681</c:v>
                  </c:pt>
                  <c:pt idx="7">
                    <c:v>4.2445931941622339</c:v>
                  </c:pt>
                </c:numCache>
              </c:numRef>
            </c:plus>
            <c:minus>
              <c:numRef>
                <c:f>'Axon Tracking FGF8 in time'!$E$87:$L$87</c:f>
                <c:numCache>
                  <c:formatCode>General</c:formatCode>
                  <c:ptCount val="8"/>
                  <c:pt idx="0">
                    <c:v>2.6186146828319083</c:v>
                  </c:pt>
                  <c:pt idx="1">
                    <c:v>1.9588398534409521</c:v>
                  </c:pt>
                  <c:pt idx="2">
                    <c:v>1.2325930854445492E-2</c:v>
                  </c:pt>
                  <c:pt idx="3">
                    <c:v>76.470536580259349</c:v>
                  </c:pt>
                  <c:pt idx="4">
                    <c:v>28.94342022311908</c:v>
                  </c:pt>
                  <c:pt idx="5">
                    <c:v>26.808412575184924</c:v>
                  </c:pt>
                  <c:pt idx="6">
                    <c:v>0.11641197433192681</c:v>
                  </c:pt>
                  <c:pt idx="7">
                    <c:v>4.2445931941622339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f>'Axon Tracking FGF8 in time'!$E$76:$L$76</c:f>
              <c:strCache>
                <c:ptCount val="8"/>
                <c:pt idx="0">
                  <c:v>N° of analyzed neurons</c:v>
                </c:pt>
                <c:pt idx="1">
                  <c:v>N° of analyzed neurons with branches</c:v>
                </c:pt>
                <c:pt idx="2">
                  <c:v>Neuron Conduction Velocity [m/s]</c:v>
                </c:pt>
                <c:pt idx="3">
                  <c:v>Total Axon Length [µm]</c:v>
                </c:pt>
                <c:pt idx="4">
                  <c:v>Longest Branch Length [µm]</c:v>
                </c:pt>
                <c:pt idx="5">
                  <c:v>Longest Distance from Initiation Site [µm]</c:v>
                </c:pt>
                <c:pt idx="6">
                  <c:v>Longest Latency [ms]</c:v>
                </c:pt>
                <c:pt idx="7">
                  <c:v>Amplitude at Initiation Site [µV]</c:v>
                </c:pt>
              </c:strCache>
            </c:strRef>
          </c:cat>
          <c:val>
            <c:numRef>
              <c:f>'Axon Tracking FGF8 in time'!$E$80:$L$80</c:f>
              <c:numCache>
                <c:formatCode>0.0</c:formatCode>
                <c:ptCount val="8"/>
                <c:pt idx="0">
                  <c:v>14</c:v>
                </c:pt>
                <c:pt idx="1">
                  <c:v>9.875</c:v>
                </c:pt>
                <c:pt idx="2" formatCode="0.000">
                  <c:v>0.45600000000000002</c:v>
                </c:pt>
                <c:pt idx="3">
                  <c:v>665.22387499999991</c:v>
                </c:pt>
                <c:pt idx="4">
                  <c:v>371.99137499999995</c:v>
                </c:pt>
                <c:pt idx="5">
                  <c:v>359.85987500000005</c:v>
                </c:pt>
                <c:pt idx="6">
                  <c:v>1.291625</c:v>
                </c:pt>
                <c:pt idx="7">
                  <c:v>79.034750000000003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A6-4961-923D-99509E8D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 in time'!$C$77:$D$77</c:f>
              <c:strCache>
                <c:ptCount val="2"/>
                <c:pt idx="0">
                  <c:v>WNTi day134-166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'Axon Tracking FGF8 in time'!$H$84:$J$84</c:f>
                <c:numCache>
                  <c:formatCode>General</c:formatCode>
                  <c:ptCount val="3"/>
                  <c:pt idx="0">
                    <c:v>124.64719658413303</c:v>
                  </c:pt>
                  <c:pt idx="1">
                    <c:v>48.315813521188801</c:v>
                  </c:pt>
                  <c:pt idx="2">
                    <c:v>33.968426992024504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'Axon Tracking FGF8 in time'!$H$84:$J$84</c:f>
                <c:numCache>
                  <c:formatCode>General</c:formatCode>
                  <c:ptCount val="3"/>
                  <c:pt idx="0">
                    <c:v>124.64719658413303</c:v>
                  </c:pt>
                  <c:pt idx="1">
                    <c:v>48.315813521188801</c:v>
                  </c:pt>
                  <c:pt idx="2">
                    <c:v>33.968426992024504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time'!$H$76:$J$76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time'!$E$77:$L$77</c15:sqref>
                  </c15:fullRef>
                </c:ext>
              </c:extLst>
              <c:f>'Axon Tracking FGF8 in time'!$H$77:$J$77</c:f>
              <c:numCache>
                <c:formatCode>0.0</c:formatCode>
                <c:ptCount val="3"/>
                <c:pt idx="0">
                  <c:v>826.99662499999988</c:v>
                </c:pt>
                <c:pt idx="1">
                  <c:v>402.76249999999999</c:v>
                </c:pt>
                <c:pt idx="2">
                  <c:v>389.35075000000001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0-4C44-934F-B8FA87593335}"/>
            </c:ext>
          </c:extLst>
        </c:ser>
        <c:ser>
          <c:idx val="1"/>
          <c:order val="1"/>
          <c:tx>
            <c:strRef>
              <c:f>'Axon Tracking FGF8 in time'!$C$78:$D$78</c:f>
              <c:strCache>
                <c:ptCount val="2"/>
                <c:pt idx="0">
                  <c:v>WNTi+FGF8 day134-166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'Axon Tracking FGF8 in time'!$H$85:$J$85</c:f>
                <c:numCache>
                  <c:formatCode>General</c:formatCode>
                  <c:ptCount val="3"/>
                  <c:pt idx="0">
                    <c:v>104.52823917428995</c:v>
                  </c:pt>
                  <c:pt idx="1">
                    <c:v>49.643701971913728</c:v>
                  </c:pt>
                  <c:pt idx="2">
                    <c:v>80.633074320788353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'Axon Tracking FGF8 in time'!$H$85:$J$85</c:f>
                <c:numCache>
                  <c:formatCode>General</c:formatCode>
                  <c:ptCount val="3"/>
                  <c:pt idx="0">
                    <c:v>104.52823917428995</c:v>
                  </c:pt>
                  <c:pt idx="1">
                    <c:v>49.643701971913728</c:v>
                  </c:pt>
                  <c:pt idx="2">
                    <c:v>80.633074320788353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time'!$H$76:$J$76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time'!$E$78:$L$78</c15:sqref>
                  </c15:fullRef>
                </c:ext>
              </c:extLst>
              <c:f>'Axon Tracking FGF8 in time'!$H$78:$J$78</c:f>
              <c:numCache>
                <c:formatCode>0.0</c:formatCode>
                <c:ptCount val="3"/>
                <c:pt idx="0">
                  <c:v>460.72314285714282</c:v>
                </c:pt>
                <c:pt idx="1">
                  <c:v>302.74200000000002</c:v>
                </c:pt>
                <c:pt idx="2">
                  <c:v>417.5795714285714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0-4C44-934F-B8FA87593335}"/>
            </c:ext>
          </c:extLst>
        </c:ser>
        <c:ser>
          <c:idx val="2"/>
          <c:order val="2"/>
          <c:tx>
            <c:strRef>
              <c:f>'Axon Tracking FGF8 in time'!$C$79:$D$79</c:f>
              <c:strCache>
                <c:ptCount val="2"/>
                <c:pt idx="0">
                  <c:v>WNTi day202-215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'Axon Tracking FGF8 in time'!$H$86:$J$86</c:f>
                <c:numCache>
                  <c:formatCode>General</c:formatCode>
                  <c:ptCount val="3"/>
                  <c:pt idx="0">
                    <c:v>129.37682462284766</c:v>
                  </c:pt>
                  <c:pt idx="1">
                    <c:v>38.099933722172374</c:v>
                  </c:pt>
                  <c:pt idx="2">
                    <c:v>51.974299368409632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'Axon Tracking FGF8 in time'!$H$86:$J$86</c:f>
                <c:numCache>
                  <c:formatCode>General</c:formatCode>
                  <c:ptCount val="3"/>
                  <c:pt idx="0">
                    <c:v>129.37682462284766</c:v>
                  </c:pt>
                  <c:pt idx="1">
                    <c:v>38.099933722172374</c:v>
                  </c:pt>
                  <c:pt idx="2">
                    <c:v>51.974299368409632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time'!$H$76:$J$76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time'!$E$79:$L$79</c15:sqref>
                  </c15:fullRef>
                </c:ext>
              </c:extLst>
              <c:f>'Axon Tracking FGF8 in time'!$H$79:$J$79</c:f>
              <c:numCache>
                <c:formatCode>0.0</c:formatCode>
                <c:ptCount val="3"/>
                <c:pt idx="0">
                  <c:v>1083.6492499999999</c:v>
                </c:pt>
                <c:pt idx="1">
                  <c:v>461.49824999999998</c:v>
                </c:pt>
                <c:pt idx="2">
                  <c:v>538.33112499999993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0-4C44-934F-B8FA87593335}"/>
            </c:ext>
          </c:extLst>
        </c:ser>
        <c:ser>
          <c:idx val="3"/>
          <c:order val="3"/>
          <c:tx>
            <c:strRef>
              <c:f>'Axon Tracking FGF8 in time'!$C$80:$D$80</c:f>
              <c:strCache>
                <c:ptCount val="2"/>
                <c:pt idx="0">
                  <c:v>WNTi+FGF8 day202-215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'Axon Tracking FGF8 in time'!$H$87:$J$87</c:f>
                <c:numCache>
                  <c:formatCode>General</c:formatCode>
                  <c:ptCount val="3"/>
                  <c:pt idx="0">
                    <c:v>76.470536580259349</c:v>
                  </c:pt>
                  <c:pt idx="1">
                    <c:v>28.94342022311908</c:v>
                  </c:pt>
                  <c:pt idx="2">
                    <c:v>26.808412575184924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'Axon Tracking FGF8 in time'!$H$87:$J$87</c:f>
                <c:numCache>
                  <c:formatCode>General</c:formatCode>
                  <c:ptCount val="3"/>
                  <c:pt idx="0">
                    <c:v>76.470536580259349</c:v>
                  </c:pt>
                  <c:pt idx="1">
                    <c:v>28.94342022311908</c:v>
                  </c:pt>
                  <c:pt idx="2">
                    <c:v>26.808412575184924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time'!$H$76:$J$76</c:f>
              <c:strCache>
                <c:ptCount val="3"/>
                <c:pt idx="0">
                  <c:v>Total Axon Length [µm]</c:v>
                </c:pt>
                <c:pt idx="1">
                  <c:v>Longest Branch Length [µm]</c:v>
                </c:pt>
                <c:pt idx="2">
                  <c:v>Longest Distance from Initiation Site [µm]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time'!$E$80:$L$80</c15:sqref>
                  </c15:fullRef>
                </c:ext>
              </c:extLst>
              <c:f>'Axon Tracking FGF8 in time'!$H$80:$J$80</c:f>
              <c:numCache>
                <c:formatCode>0.0</c:formatCode>
                <c:ptCount val="3"/>
                <c:pt idx="0">
                  <c:v>665.22387499999991</c:v>
                </c:pt>
                <c:pt idx="1">
                  <c:v>371.99137499999995</c:v>
                </c:pt>
                <c:pt idx="2">
                  <c:v>359.85987500000005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0-4C44-934F-B8FA8759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 in time'!$C$77:$D$77</c:f>
              <c:strCache>
                <c:ptCount val="2"/>
                <c:pt idx="0">
                  <c:v>WNTi day134-166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('Axon Tracking FGF8 in time'!$G$84,'Axon Tracking FGF8 in time'!$K$84)</c:f>
                <c:numCache>
                  <c:formatCode>General</c:formatCode>
                  <c:ptCount val="2"/>
                  <c:pt idx="0">
                    <c:v>3.0871240372600209E-2</c:v>
                  </c:pt>
                  <c:pt idx="1">
                    <c:v>0.18133749119883005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('Axon Tracking FGF8 in time'!$G$84,'Axon Tracking FGF8 in time'!$K$84)</c:f>
                <c:numCache>
                  <c:formatCode>General</c:formatCode>
                  <c:ptCount val="2"/>
                  <c:pt idx="0">
                    <c:v>3.0871240372600209E-2</c:v>
                  </c:pt>
                  <c:pt idx="1">
                    <c:v>0.18133749119883005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('Axon Tracking FGF8 in time'!$G$76,'Axon Tracking FGF8 in time'!$K$76)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time'!$E$77:$L$77</c15:sqref>
                  </c15:fullRef>
                </c:ext>
              </c:extLst>
              <c:f>('Axon Tracking FGF8 in time'!$G$77,'Axon Tracking FGF8 in time'!$K$77)</c:f>
              <c:numCache>
                <c:formatCode>0.0</c:formatCode>
                <c:ptCount val="2"/>
                <c:pt idx="0" formatCode="0.000">
                  <c:v>0.47062499999999996</c:v>
                </c:pt>
                <c:pt idx="1">
                  <c:v>1.3314999999999999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4-484E-9EA1-FAE5833FC11F}"/>
            </c:ext>
          </c:extLst>
        </c:ser>
        <c:ser>
          <c:idx val="1"/>
          <c:order val="1"/>
          <c:tx>
            <c:strRef>
              <c:f>'Axon Tracking FGF8 in time'!$C$78:$D$78</c:f>
              <c:strCache>
                <c:ptCount val="2"/>
                <c:pt idx="0">
                  <c:v>WNTi+FGF8 day134-166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('Axon Tracking FGF8 in time'!$G$85,'Axon Tracking FGF8 in time'!$K$85)</c:f>
                <c:numCache>
                  <c:formatCode>General</c:formatCode>
                  <c:ptCount val="2"/>
                  <c:pt idx="0">
                    <c:v>1.2335447511384509E-2</c:v>
                  </c:pt>
                  <c:pt idx="1">
                    <c:v>0.21688168817737161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('Axon Tracking FGF8 in time'!$G$85,'Axon Tracking FGF8 in time'!$K$85)</c:f>
                <c:numCache>
                  <c:formatCode>General</c:formatCode>
                  <c:ptCount val="2"/>
                  <c:pt idx="0">
                    <c:v>1.2335447511384509E-2</c:v>
                  </c:pt>
                  <c:pt idx="1">
                    <c:v>0.21688168817737161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('Axon Tracking FGF8 in time'!$G$76,'Axon Tracking FGF8 in time'!$K$76)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time'!$E$78:$L$78</c15:sqref>
                  </c15:fullRef>
                </c:ext>
              </c:extLst>
              <c:f>('Axon Tracking FGF8 in time'!$G$78,'Axon Tracking FGF8 in time'!$K$78)</c:f>
              <c:numCache>
                <c:formatCode>0.0</c:formatCode>
                <c:ptCount val="2"/>
                <c:pt idx="0" formatCode="0.000">
                  <c:v>0.46185714285714285</c:v>
                </c:pt>
                <c:pt idx="1">
                  <c:v>1.0669999999999999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4-484E-9EA1-FAE5833FC11F}"/>
            </c:ext>
          </c:extLst>
        </c:ser>
        <c:ser>
          <c:idx val="2"/>
          <c:order val="2"/>
          <c:tx>
            <c:strRef>
              <c:f>'Axon Tracking FGF8 in time'!$C$79:$D$79</c:f>
              <c:strCache>
                <c:ptCount val="2"/>
                <c:pt idx="0">
                  <c:v>WNTi day202-215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('Axon Tracking FGF8 in time'!$G$86,'Axon Tracking FGF8 in time'!$K$86)</c:f>
                <c:numCache>
                  <c:formatCode>General</c:formatCode>
                  <c:ptCount val="2"/>
                  <c:pt idx="0">
                    <c:v>1.609902392782157E-2</c:v>
                  </c:pt>
                  <c:pt idx="1">
                    <c:v>0.19743414363130982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('Axon Tracking FGF8 in time'!$G$86,'Axon Tracking FGF8 in time'!$K$86)</c:f>
                <c:numCache>
                  <c:formatCode>General</c:formatCode>
                  <c:ptCount val="2"/>
                  <c:pt idx="0">
                    <c:v>1.609902392782157E-2</c:v>
                  </c:pt>
                  <c:pt idx="1">
                    <c:v>0.19743414363130982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('Axon Tracking FGF8 in time'!$G$76,'Axon Tracking FGF8 in time'!$K$76)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time'!$E$79:$L$79</c15:sqref>
                  </c15:fullRef>
                </c:ext>
              </c:extLst>
              <c:f>('Axon Tracking FGF8 in time'!$G$79,'Axon Tracking FGF8 in time'!$K$79)</c:f>
              <c:numCache>
                <c:formatCode>0.0</c:formatCode>
                <c:ptCount val="2"/>
                <c:pt idx="0" formatCode="0.000">
                  <c:v>0.46649999999999997</c:v>
                </c:pt>
                <c:pt idx="1">
                  <c:v>1.77325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F4-484E-9EA1-FAE5833FC11F}"/>
            </c:ext>
          </c:extLst>
        </c:ser>
        <c:ser>
          <c:idx val="3"/>
          <c:order val="3"/>
          <c:tx>
            <c:strRef>
              <c:f>'Axon Tracking FGF8 in time'!$C$80:$D$80</c:f>
              <c:strCache>
                <c:ptCount val="2"/>
                <c:pt idx="0">
                  <c:v>WNTi+FGF8 day202-215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('Axon Tracking FGF8 in time'!$G$87,'Axon Tracking FGF8 in time'!$K$87)</c:f>
                <c:numCache>
                  <c:formatCode>General</c:formatCode>
                  <c:ptCount val="2"/>
                  <c:pt idx="0">
                    <c:v>1.2325930854445492E-2</c:v>
                  </c:pt>
                  <c:pt idx="1">
                    <c:v>0.11641197433192681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('Axon Tracking FGF8 in time'!$G$87,'Axon Tracking FGF8 in time'!$K$87)</c:f>
                <c:numCache>
                  <c:formatCode>General</c:formatCode>
                  <c:ptCount val="2"/>
                  <c:pt idx="0">
                    <c:v>1.2325930854445492E-2</c:v>
                  </c:pt>
                  <c:pt idx="1">
                    <c:v>0.11641197433192681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('Axon Tracking FGF8 in time'!$G$76,'Axon Tracking FGF8 in time'!$K$76)</c:f>
              <c:strCache>
                <c:ptCount val="2"/>
                <c:pt idx="0">
                  <c:v>Neuron Conduction Velocity [m/s]</c:v>
                </c:pt>
                <c:pt idx="1">
                  <c:v>Longest Latency [ms]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time'!$E$80:$L$80</c15:sqref>
                  </c15:fullRef>
                </c:ext>
              </c:extLst>
              <c:f>('Axon Tracking FGF8 in time'!$G$80,'Axon Tracking FGF8 in time'!$K$80)</c:f>
              <c:numCache>
                <c:formatCode>0.0</c:formatCode>
                <c:ptCount val="2"/>
                <c:pt idx="0" formatCode="0.000">
                  <c:v>0.45600000000000002</c:v>
                </c:pt>
                <c:pt idx="1">
                  <c:v>1.291625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F4-484E-9EA1-FAE5833F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'Axon Tracking FGF8 in time'!$C$77:$D$77</c:f>
              <c:strCache>
                <c:ptCount val="2"/>
                <c:pt idx="0">
                  <c:v>WNTi day134-166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'Axon Tracking FGF8 in time'!$L$84</c:f>
                <c:numCache>
                  <c:formatCode>General</c:formatCode>
                  <c:ptCount val="1"/>
                  <c:pt idx="0">
                    <c:v>18.207250589627275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time'!$E$84:$L$84</c15:sqref>
                    </c15:fullRef>
                  </c:ext>
                </c:extLst>
                <c:f>'Axon Tracking FGF8 in time'!$L$84</c:f>
                <c:numCache>
                  <c:formatCode>General</c:formatCode>
                  <c:ptCount val="1"/>
                  <c:pt idx="0">
                    <c:v>18.207250589627275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time'!$L$76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time'!$E$77:$L$77</c15:sqref>
                  </c15:fullRef>
                </c:ext>
              </c:extLst>
              <c:f>'Axon Tracking FGF8 in time'!$L$77</c:f>
              <c:numCache>
                <c:formatCode>0.0</c:formatCode>
                <c:ptCount val="1"/>
                <c:pt idx="0">
                  <c:v>138.59762499999999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4-4DC6-8D47-5A6EC0998A33}"/>
            </c:ext>
          </c:extLst>
        </c:ser>
        <c:ser>
          <c:idx val="1"/>
          <c:order val="1"/>
          <c:tx>
            <c:strRef>
              <c:f>'Axon Tracking FGF8 in time'!$C$78:$D$78</c:f>
              <c:strCache>
                <c:ptCount val="2"/>
                <c:pt idx="0">
                  <c:v>WNTi+FGF8 day134-166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'Axon Tracking FGF8 in time'!$L$85</c:f>
                <c:numCache>
                  <c:formatCode>General</c:formatCode>
                  <c:ptCount val="1"/>
                  <c:pt idx="0">
                    <c:v>5.6937997349545162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time'!$E$85:$L$85</c15:sqref>
                    </c15:fullRef>
                  </c:ext>
                </c:extLst>
                <c:f>'Axon Tracking FGF8 in time'!$L$85</c:f>
                <c:numCache>
                  <c:formatCode>General</c:formatCode>
                  <c:ptCount val="1"/>
                  <c:pt idx="0">
                    <c:v>5.6937997349545162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time'!$L$76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time'!$E$78:$L$78</c15:sqref>
                  </c15:fullRef>
                </c:ext>
              </c:extLst>
              <c:f>'Axon Tracking FGF8 in time'!$L$78</c:f>
              <c:numCache>
                <c:formatCode>0.0</c:formatCode>
                <c:ptCount val="1"/>
                <c:pt idx="0">
                  <c:v>86.810571428571436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4-4DC6-8D47-5A6EC0998A33}"/>
            </c:ext>
          </c:extLst>
        </c:ser>
        <c:ser>
          <c:idx val="2"/>
          <c:order val="2"/>
          <c:tx>
            <c:strRef>
              <c:f>'Axon Tracking FGF8 in time'!$C$79:$D$79</c:f>
              <c:strCache>
                <c:ptCount val="2"/>
                <c:pt idx="0">
                  <c:v>WNTi day202-215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'Axon Tracking FGF8 in time'!$L$86</c:f>
                <c:numCache>
                  <c:formatCode>General</c:formatCode>
                  <c:ptCount val="1"/>
                  <c:pt idx="0">
                    <c:v>9.1351811694004184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time'!$E$86:$L$86</c15:sqref>
                    </c15:fullRef>
                  </c:ext>
                </c:extLst>
                <c:f>'Axon Tracking FGF8 in time'!$L$86</c:f>
                <c:numCache>
                  <c:formatCode>General</c:formatCode>
                  <c:ptCount val="1"/>
                  <c:pt idx="0">
                    <c:v>9.1351811694004184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time'!$L$76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time'!$E$79:$L$79</c15:sqref>
                  </c15:fullRef>
                </c:ext>
              </c:extLst>
              <c:f>'Axon Tracking FGF8 in time'!$L$79</c:f>
              <c:numCache>
                <c:formatCode>0.0</c:formatCode>
                <c:ptCount val="1"/>
                <c:pt idx="0">
                  <c:v>99.88862499999999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4-4DC6-8D47-5A6EC0998A33}"/>
            </c:ext>
          </c:extLst>
        </c:ser>
        <c:ser>
          <c:idx val="3"/>
          <c:order val="3"/>
          <c:tx>
            <c:strRef>
              <c:f>'Axon Tracking FGF8 in time'!$C$80:$D$80</c:f>
              <c:strCache>
                <c:ptCount val="2"/>
                <c:pt idx="0">
                  <c:v>WNTi+FGF8 day202-215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'Axon Tracking FGF8 in time'!$L$87</c:f>
                <c:numCache>
                  <c:formatCode>General</c:formatCode>
                  <c:ptCount val="1"/>
                  <c:pt idx="0">
                    <c:v>4.2445931941622339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'Axon Tracking FGF8 in time'!$E$87:$L$87</c15:sqref>
                    </c15:fullRef>
                  </c:ext>
                </c:extLst>
                <c:f>'Axon Tracking FGF8 in time'!$L$87</c:f>
                <c:numCache>
                  <c:formatCode>General</c:formatCode>
                  <c:ptCount val="1"/>
                  <c:pt idx="0">
                    <c:v>4.2445931941622339</c:v>
                  </c:pt>
                </c:numCache>
              </c:numRef>
            </c:minus>
            <c:spPr>
              <a:noFill/>
              <a:ln w="25400" cap="sq" cmpd="sng" algn="ctr">
                <a:solidFill>
                  <a:schemeClr val="tx1"/>
                </a:solidFill>
                <a:miter lim="800000"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'Axon Tracking FGF8 in time'!$E$76:$L$76</c15:sqref>
                  </c15:fullRef>
                </c:ext>
              </c:extLst>
              <c:f>'Axon Tracking FGF8 in time'!$L$76</c:f>
              <c:strCache>
                <c:ptCount val="1"/>
                <c:pt idx="0">
                  <c:v>Amplitude at Initiation Site [µV]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'Axon Tracking FGF8 in time'!$E$80:$L$80</c15:sqref>
                  </c15:fullRef>
                </c:ext>
              </c:extLst>
              <c:f>'Axon Tracking FGF8 in time'!$L$80</c:f>
              <c:numCache>
                <c:formatCode>0.0</c:formatCode>
                <c:ptCount val="1"/>
                <c:pt idx="0">
                  <c:v>79.034750000000003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4-4DC6-8D47-5A6EC099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396152"/>
        <c:axId val="428399320"/>
      </c:barChart>
      <c:catAx>
        <c:axId val="4283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9320"/>
        <c:crosses val="autoZero"/>
        <c:auto val="1"/>
        <c:lblAlgn val="ctr"/>
        <c:lblOffset val="100"/>
        <c:noMultiLvlLbl val="0"/>
      </c:catAx>
      <c:valAx>
        <c:axId val="428399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3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91</xdr:row>
      <xdr:rowOff>121228</xdr:rowOff>
    </xdr:from>
    <xdr:to>
      <xdr:col>10</xdr:col>
      <xdr:colOff>34637</xdr:colOff>
      <xdr:row>128</xdr:row>
      <xdr:rowOff>34636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690869-F758-4006-9698-7C9CDD1B8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173181</xdr:colOff>
      <xdr:row>131</xdr:row>
      <xdr:rowOff>51954</xdr:rowOff>
    </xdr:from>
    <xdr:to>
      <xdr:col>4</xdr:col>
      <xdr:colOff>1298863</xdr:colOff>
      <xdr:row>159</xdr:row>
      <xdr:rowOff>51954</xdr:rowOff>
    </xdr:to>
    <xdr:graphicFrame macro="">
      <xdr:nvGraphicFramePr>
        <xdr:cNvPr id="35" name="Grafico 34">
          <a:extLst>
            <a:ext uri="{FF2B5EF4-FFF2-40B4-BE49-F238E27FC236}">
              <a16:creationId xmlns:a16="http://schemas.microsoft.com/office/drawing/2014/main" id="{ACB94CA5-1A7E-4913-A7CA-E8D87F82B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173181</xdr:colOff>
      <xdr:row>131</xdr:row>
      <xdr:rowOff>51954</xdr:rowOff>
    </xdr:from>
    <xdr:to>
      <xdr:col>6</xdr:col>
      <xdr:colOff>1904999</xdr:colOff>
      <xdr:row>159</xdr:row>
      <xdr:rowOff>51954</xdr:rowOff>
    </xdr:to>
    <xdr:graphicFrame macro="">
      <xdr:nvGraphicFramePr>
        <xdr:cNvPr id="36" name="Grafico 35">
          <a:extLst>
            <a:ext uri="{FF2B5EF4-FFF2-40B4-BE49-F238E27FC236}">
              <a16:creationId xmlns:a16="http://schemas.microsoft.com/office/drawing/2014/main" id="{D0E096CE-D120-4CDD-82AE-CFDDD761B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173181</xdr:colOff>
      <xdr:row>131</xdr:row>
      <xdr:rowOff>51954</xdr:rowOff>
    </xdr:from>
    <xdr:to>
      <xdr:col>8</xdr:col>
      <xdr:colOff>1610591</xdr:colOff>
      <xdr:row>159</xdr:row>
      <xdr:rowOff>51954</xdr:rowOff>
    </xdr:to>
    <xdr:graphicFrame macro="">
      <xdr:nvGraphicFramePr>
        <xdr:cNvPr id="37" name="Grafico 36">
          <a:extLst>
            <a:ext uri="{FF2B5EF4-FFF2-40B4-BE49-F238E27FC236}">
              <a16:creationId xmlns:a16="http://schemas.microsoft.com/office/drawing/2014/main" id="{34C86A0E-301A-47F0-965A-7B9D26753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62F2-1A6C-4774-84C6-DE2B23479B19}">
  <dimension ref="B2:BT87"/>
  <sheetViews>
    <sheetView tabSelected="1" topLeftCell="A100" zoomScale="55" zoomScaleNormal="55" workbookViewId="0">
      <selection activeCell="V39" sqref="V39"/>
    </sheetView>
  </sheetViews>
  <sheetFormatPr defaultRowHeight="15" x14ac:dyDescent="0.25"/>
  <cols>
    <col min="2" max="2" width="26.28515625" customWidth="1"/>
    <col min="3" max="3" width="58.85546875" bestFit="1" customWidth="1"/>
    <col min="4" max="4" width="14.140625" customWidth="1"/>
    <col min="5" max="5" width="21.85546875" bestFit="1" customWidth="1"/>
    <col min="6" max="6" width="35.140625" bestFit="1" customWidth="1"/>
    <col min="7" max="7" width="32" bestFit="1" customWidth="1"/>
    <col min="8" max="8" width="23.28515625" bestFit="1" customWidth="1"/>
    <col min="9" max="9" width="27.28515625" bestFit="1" customWidth="1"/>
    <col min="10" max="10" width="40" bestFit="1" customWidth="1"/>
    <col min="11" max="11" width="19.7109375" bestFit="1" customWidth="1"/>
    <col min="12" max="12" width="31.28515625" bestFit="1" customWidth="1"/>
    <col min="14" max="14" width="22.28515625" bestFit="1" customWidth="1"/>
  </cols>
  <sheetData>
    <row r="2" spans="2:72" x14ac:dyDescent="0.25">
      <c r="E2" s="9" t="s">
        <v>3</v>
      </c>
      <c r="F2" s="10"/>
      <c r="BT2" t="s">
        <v>34</v>
      </c>
    </row>
    <row r="3" spans="2:72" x14ac:dyDescent="0.25">
      <c r="B3" s="1" t="s">
        <v>0</v>
      </c>
      <c r="C3" s="1" t="s">
        <v>1</v>
      </c>
      <c r="D3" s="1"/>
      <c r="E3" s="1" t="s">
        <v>4</v>
      </c>
      <c r="F3" s="1" t="s">
        <v>5</v>
      </c>
      <c r="G3" s="1" t="s">
        <v>6</v>
      </c>
      <c r="H3" s="1" t="s">
        <v>8</v>
      </c>
      <c r="I3" s="1" t="s">
        <v>9</v>
      </c>
      <c r="J3" s="1" t="s">
        <v>10</v>
      </c>
      <c r="K3" s="1" t="s">
        <v>7</v>
      </c>
      <c r="L3" s="1" t="s">
        <v>11</v>
      </c>
    </row>
    <row r="5" spans="2:72" x14ac:dyDescent="0.25">
      <c r="B5" s="14" t="s">
        <v>50</v>
      </c>
      <c r="C5" s="14" t="s">
        <v>2</v>
      </c>
      <c r="D5" s="14"/>
      <c r="E5" s="14">
        <v>22</v>
      </c>
      <c r="F5" s="14">
        <v>12</v>
      </c>
      <c r="G5" s="14">
        <v>0.48899999999999999</v>
      </c>
      <c r="H5" s="15">
        <v>502.63299999999998</v>
      </c>
      <c r="I5" s="15">
        <v>296.88299999999998</v>
      </c>
      <c r="J5" s="15">
        <v>288.71699999999998</v>
      </c>
      <c r="K5" s="16">
        <v>0.8</v>
      </c>
      <c r="L5" s="15">
        <v>93.795000000000002</v>
      </c>
    </row>
    <row r="6" spans="2:72" x14ac:dyDescent="0.25">
      <c r="B6" s="14"/>
      <c r="C6" s="14" t="s">
        <v>13</v>
      </c>
      <c r="D6" s="14"/>
      <c r="E6" s="14">
        <v>25</v>
      </c>
      <c r="F6" s="14">
        <v>17</v>
      </c>
      <c r="G6" s="14">
        <v>0.46800000000000003</v>
      </c>
      <c r="H6" s="15">
        <v>812.10599999999999</v>
      </c>
      <c r="I6" s="14">
        <v>487.6</v>
      </c>
      <c r="J6" s="15">
        <v>455.30599999999998</v>
      </c>
      <c r="K6" s="16">
        <v>1.768</v>
      </c>
      <c r="L6" s="15">
        <v>109.196</v>
      </c>
    </row>
    <row r="7" spans="2:72" x14ac:dyDescent="0.25">
      <c r="B7" s="14"/>
      <c r="C7" s="14" t="s">
        <v>15</v>
      </c>
      <c r="D7" s="14"/>
      <c r="E7" s="14">
        <v>4</v>
      </c>
      <c r="F7" s="14">
        <v>1</v>
      </c>
      <c r="G7" s="14">
        <v>0.46800000000000003</v>
      </c>
      <c r="H7" s="14">
        <v>778.6</v>
      </c>
      <c r="I7" s="14">
        <v>647.79999999999995</v>
      </c>
      <c r="J7" s="14">
        <v>510.2</v>
      </c>
      <c r="K7" s="16">
        <v>1.4</v>
      </c>
      <c r="L7" s="15">
        <v>99.775000000000006</v>
      </c>
    </row>
    <row r="8" spans="2:72" x14ac:dyDescent="0.25">
      <c r="B8" s="14"/>
      <c r="C8" s="14" t="s">
        <v>25</v>
      </c>
      <c r="D8" s="14"/>
      <c r="E8" s="14">
        <v>1</v>
      </c>
      <c r="F8" s="14">
        <v>1</v>
      </c>
      <c r="G8" s="14">
        <v>0.59799999999999998</v>
      </c>
      <c r="H8" s="14">
        <v>1384.2</v>
      </c>
      <c r="I8" s="14">
        <v>297.7</v>
      </c>
      <c r="J8" s="14">
        <v>409.7</v>
      </c>
      <c r="K8" s="16">
        <v>0.7</v>
      </c>
      <c r="L8" s="14">
        <v>235</v>
      </c>
    </row>
    <row r="9" spans="2:72" x14ac:dyDescent="0.25">
      <c r="B9" s="14"/>
      <c r="C9" s="14" t="s">
        <v>31</v>
      </c>
      <c r="D9" s="14"/>
      <c r="E9" s="14">
        <v>3</v>
      </c>
      <c r="F9" s="14">
        <v>1</v>
      </c>
      <c r="G9" s="14">
        <v>0.28799999999999998</v>
      </c>
      <c r="H9" s="14">
        <v>208</v>
      </c>
      <c r="I9" s="14">
        <v>208</v>
      </c>
      <c r="J9" s="14">
        <v>211.5</v>
      </c>
      <c r="K9" s="16">
        <v>0.75</v>
      </c>
      <c r="L9" s="14">
        <v>89.9</v>
      </c>
    </row>
    <row r="10" spans="2:72" x14ac:dyDescent="0.25">
      <c r="B10" s="14"/>
      <c r="C10" s="14" t="s">
        <v>36</v>
      </c>
      <c r="D10" s="14"/>
      <c r="E10" s="14">
        <v>4</v>
      </c>
      <c r="F10" s="14">
        <v>2</v>
      </c>
      <c r="G10" s="14">
        <v>0.52600000000000002</v>
      </c>
      <c r="H10" s="14">
        <v>1006.25</v>
      </c>
      <c r="I10" s="14">
        <v>433.6</v>
      </c>
      <c r="J10" s="14">
        <v>413.3</v>
      </c>
      <c r="K10" s="16">
        <v>1.65</v>
      </c>
      <c r="L10" s="15">
        <v>169.82499999999999</v>
      </c>
    </row>
    <row r="11" spans="2:72" x14ac:dyDescent="0.25">
      <c r="B11" s="14"/>
      <c r="C11" s="14" t="s">
        <v>40</v>
      </c>
      <c r="D11" s="14"/>
      <c r="E11" s="14">
        <v>9</v>
      </c>
      <c r="F11" s="14">
        <v>6</v>
      </c>
      <c r="G11" s="14">
        <v>0.47599999999999998</v>
      </c>
      <c r="H11" s="15">
        <v>958.46699999999998</v>
      </c>
      <c r="I11" s="14">
        <v>399.35</v>
      </c>
      <c r="J11" s="14">
        <v>383.1</v>
      </c>
      <c r="K11" s="16">
        <v>1.5669999999999999</v>
      </c>
      <c r="L11" s="14">
        <v>177.6</v>
      </c>
    </row>
    <row r="12" spans="2:72" x14ac:dyDescent="0.25">
      <c r="B12" s="14"/>
      <c r="C12" s="14" t="s">
        <v>46</v>
      </c>
      <c r="D12" s="14"/>
      <c r="E12" s="14">
        <v>10</v>
      </c>
      <c r="F12" s="14">
        <v>6</v>
      </c>
      <c r="G12" s="14">
        <v>0.45200000000000001</v>
      </c>
      <c r="H12" s="15">
        <v>965.71699999999998</v>
      </c>
      <c r="I12" s="15">
        <v>451.16699999999997</v>
      </c>
      <c r="J12" s="15">
        <v>442.983</v>
      </c>
      <c r="K12" s="16">
        <v>2.0169999999999999</v>
      </c>
      <c r="L12" s="14">
        <v>133.69</v>
      </c>
    </row>
    <row r="13" spans="2:72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72" x14ac:dyDescent="0.25">
      <c r="B14" s="14"/>
      <c r="C14" s="14"/>
      <c r="D14" s="14"/>
      <c r="E14" s="11" t="s">
        <v>49</v>
      </c>
      <c r="F14" s="14"/>
      <c r="G14" s="14"/>
      <c r="H14" s="14"/>
      <c r="I14" s="14"/>
      <c r="J14" s="14"/>
      <c r="K14" s="14"/>
      <c r="L14" s="14"/>
    </row>
    <row r="15" spans="2:72" x14ac:dyDescent="0.25">
      <c r="B15" s="14"/>
      <c r="C15" s="14"/>
      <c r="D15" s="14"/>
      <c r="E15" s="17">
        <f>SUM(E5:E12)</f>
        <v>78</v>
      </c>
      <c r="F15" s="17">
        <f>SUM(F5:F12)</f>
        <v>46</v>
      </c>
      <c r="G15" s="14"/>
      <c r="H15" s="14"/>
      <c r="I15" s="14"/>
      <c r="J15" s="14"/>
      <c r="K15" s="14"/>
      <c r="L15" s="14"/>
      <c r="N15" s="6"/>
    </row>
    <row r="16" spans="2:72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2:14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4" x14ac:dyDescent="0.25">
      <c r="B18" s="14"/>
      <c r="C18" s="14"/>
      <c r="D18" s="14"/>
      <c r="E18" s="12" t="s">
        <v>3</v>
      </c>
      <c r="F18" s="13"/>
      <c r="G18" s="14"/>
      <c r="H18" s="14"/>
      <c r="I18" s="14"/>
      <c r="J18" s="14"/>
      <c r="K18" s="14"/>
      <c r="L18" s="14"/>
    </row>
    <row r="19" spans="2:14" x14ac:dyDescent="0.25">
      <c r="B19" s="17" t="s">
        <v>0</v>
      </c>
      <c r="C19" s="17" t="s">
        <v>1</v>
      </c>
      <c r="D19" s="17"/>
      <c r="E19" s="17" t="s">
        <v>4</v>
      </c>
      <c r="F19" s="17" t="s">
        <v>5</v>
      </c>
      <c r="G19" s="17" t="s">
        <v>6</v>
      </c>
      <c r="H19" s="17" t="s">
        <v>8</v>
      </c>
      <c r="I19" s="17" t="s">
        <v>9</v>
      </c>
      <c r="J19" s="17" t="s">
        <v>10</v>
      </c>
      <c r="K19" s="17" t="s">
        <v>7</v>
      </c>
      <c r="L19" s="17" t="s">
        <v>11</v>
      </c>
    </row>
    <row r="20" spans="2:14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4" x14ac:dyDescent="0.25">
      <c r="B21" s="14" t="s">
        <v>51</v>
      </c>
      <c r="C21" s="14" t="s">
        <v>21</v>
      </c>
      <c r="D21" s="14"/>
      <c r="E21" s="14">
        <v>2</v>
      </c>
      <c r="F21" s="14">
        <v>1</v>
      </c>
      <c r="G21" s="14">
        <v>0.40600000000000003</v>
      </c>
      <c r="H21" s="14">
        <v>874.9</v>
      </c>
      <c r="I21" s="14">
        <v>653.4</v>
      </c>
      <c r="J21" s="14">
        <v>454.3</v>
      </c>
      <c r="K21" s="16">
        <v>1.85</v>
      </c>
      <c r="L21" s="14">
        <v>145.6</v>
      </c>
    </row>
    <row r="22" spans="2:14" x14ac:dyDescent="0.25">
      <c r="B22" s="14"/>
      <c r="C22" s="14" t="s">
        <v>23</v>
      </c>
      <c r="D22" s="14"/>
      <c r="E22" s="14">
        <v>4</v>
      </c>
      <c r="F22" s="14">
        <v>4</v>
      </c>
      <c r="G22" s="14">
        <v>0.41399999999999998</v>
      </c>
      <c r="H22" s="15">
        <v>869.97500000000002</v>
      </c>
      <c r="I22" s="15">
        <v>398.625</v>
      </c>
      <c r="J22" s="14">
        <v>453.95</v>
      </c>
      <c r="K22" s="16">
        <v>2.4</v>
      </c>
      <c r="L22" s="14">
        <v>73.099999999999994</v>
      </c>
    </row>
    <row r="23" spans="2:14" x14ac:dyDescent="0.25">
      <c r="B23" s="14"/>
      <c r="C23" s="14" t="s">
        <v>27</v>
      </c>
      <c r="D23" s="14"/>
      <c r="E23" s="14">
        <v>10</v>
      </c>
      <c r="F23" s="14">
        <v>7</v>
      </c>
      <c r="G23" s="14">
        <v>0.499</v>
      </c>
      <c r="H23" s="15">
        <v>564.87099999999998</v>
      </c>
      <c r="I23" s="15">
        <v>276.471</v>
      </c>
      <c r="J23" s="15">
        <v>327.286</v>
      </c>
      <c r="K23" s="16">
        <v>0.95699999999999996</v>
      </c>
      <c r="L23" s="14">
        <v>96.1</v>
      </c>
    </row>
    <row r="24" spans="2:14" x14ac:dyDescent="0.25">
      <c r="B24" s="14"/>
      <c r="C24" s="14" t="s">
        <v>29</v>
      </c>
      <c r="D24" s="14"/>
      <c r="E24" s="14">
        <v>11</v>
      </c>
      <c r="F24" s="14">
        <v>6</v>
      </c>
      <c r="G24" s="14">
        <v>0.53300000000000003</v>
      </c>
      <c r="H24" s="14">
        <v>1377.45</v>
      </c>
      <c r="I24" s="15">
        <v>417.53300000000002</v>
      </c>
      <c r="J24" s="14">
        <v>783.35</v>
      </c>
      <c r="K24" s="16">
        <v>1.9330000000000001</v>
      </c>
      <c r="L24" s="14">
        <v>89.3</v>
      </c>
    </row>
    <row r="25" spans="2:14" x14ac:dyDescent="0.25">
      <c r="B25" s="14"/>
      <c r="C25" s="14" t="s">
        <v>33</v>
      </c>
      <c r="D25" s="14"/>
      <c r="E25" s="14">
        <v>11</v>
      </c>
      <c r="F25" s="14">
        <v>10</v>
      </c>
      <c r="G25" s="14">
        <v>0.51200000000000001</v>
      </c>
      <c r="H25" s="14">
        <v>1155.58</v>
      </c>
      <c r="I25" s="14">
        <v>485.97</v>
      </c>
      <c r="J25" s="14">
        <v>565.41</v>
      </c>
      <c r="K25" s="16">
        <v>1.54</v>
      </c>
      <c r="L25" s="15">
        <v>97.590999999999994</v>
      </c>
    </row>
    <row r="26" spans="2:14" x14ac:dyDescent="0.25">
      <c r="B26" s="14"/>
      <c r="C26" s="14" t="s">
        <v>38</v>
      </c>
      <c r="D26" s="14"/>
      <c r="E26" s="14">
        <v>21</v>
      </c>
      <c r="F26" s="14">
        <v>18</v>
      </c>
      <c r="G26" s="14">
        <v>0.46300000000000002</v>
      </c>
      <c r="H26" s="18">
        <v>1575.4169999999999</v>
      </c>
      <c r="I26" s="14">
        <v>499.55</v>
      </c>
      <c r="J26" s="15">
        <v>696.86699999999996</v>
      </c>
      <c r="K26" s="16">
        <v>2.3639999999999999</v>
      </c>
      <c r="L26" s="15">
        <v>119.25700000000001</v>
      </c>
    </row>
    <row r="27" spans="2:14" x14ac:dyDescent="0.25">
      <c r="B27" s="14"/>
      <c r="C27" s="14" t="s">
        <v>42</v>
      </c>
      <c r="D27" s="14"/>
      <c r="E27" s="14">
        <v>7</v>
      </c>
      <c r="F27" s="14">
        <v>5</v>
      </c>
      <c r="G27" s="14">
        <v>0.46100000000000002</v>
      </c>
      <c r="H27" s="14">
        <v>777.54</v>
      </c>
      <c r="I27" s="14">
        <v>451.98</v>
      </c>
      <c r="J27" s="14">
        <v>461.06</v>
      </c>
      <c r="K27" s="16">
        <v>1.02</v>
      </c>
      <c r="L27" s="15">
        <v>65.356999999999999</v>
      </c>
      <c r="N27" s="6"/>
    </row>
    <row r="28" spans="2:14" x14ac:dyDescent="0.25">
      <c r="B28" s="14"/>
      <c r="C28" s="14" t="s">
        <v>44</v>
      </c>
      <c r="D28" s="14"/>
      <c r="E28" s="14">
        <v>26</v>
      </c>
      <c r="F28" s="14">
        <v>23</v>
      </c>
      <c r="G28" s="14">
        <v>0.44400000000000001</v>
      </c>
      <c r="H28" s="18">
        <v>1473.461</v>
      </c>
      <c r="I28" s="15">
        <v>508.45699999999999</v>
      </c>
      <c r="J28" s="15">
        <v>564.42600000000004</v>
      </c>
      <c r="K28" s="16">
        <v>2.1219999999999999</v>
      </c>
      <c r="L28" s="15">
        <v>112.804</v>
      </c>
    </row>
    <row r="29" spans="2:14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4" x14ac:dyDescent="0.25">
      <c r="B30" s="14"/>
      <c r="C30" s="14"/>
      <c r="D30" s="14"/>
      <c r="E30" s="11" t="s">
        <v>49</v>
      </c>
      <c r="F30" s="14"/>
      <c r="G30" s="14"/>
      <c r="H30" s="14"/>
      <c r="I30" s="14"/>
      <c r="J30" s="14"/>
      <c r="K30" s="14"/>
      <c r="L30" s="14"/>
    </row>
    <row r="31" spans="2:14" x14ac:dyDescent="0.25">
      <c r="B31" s="14"/>
      <c r="C31" s="14"/>
      <c r="D31" s="14"/>
      <c r="E31" s="17">
        <f>SUM(E21:E28)</f>
        <v>92</v>
      </c>
      <c r="F31" s="17">
        <f>SUM(F21:F28)</f>
        <v>74</v>
      </c>
      <c r="G31" s="14"/>
      <c r="H31" s="14"/>
      <c r="I31" s="14"/>
      <c r="J31" s="14"/>
      <c r="K31" s="14"/>
      <c r="L31" s="14"/>
    </row>
    <row r="32" spans="2:14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2:12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x14ac:dyDescent="0.25">
      <c r="B34" s="14"/>
      <c r="C34" s="14"/>
      <c r="D34" s="14"/>
      <c r="E34" s="12" t="s">
        <v>3</v>
      </c>
      <c r="F34" s="13"/>
      <c r="G34" s="14"/>
      <c r="H34" s="14"/>
      <c r="I34" s="14"/>
      <c r="J34" s="14"/>
      <c r="K34" s="14"/>
      <c r="L34" s="14"/>
    </row>
    <row r="35" spans="2:12" x14ac:dyDescent="0.25">
      <c r="B35" s="17" t="s">
        <v>0</v>
      </c>
      <c r="C35" s="17" t="s">
        <v>1</v>
      </c>
      <c r="D35" s="17"/>
      <c r="E35" s="17" t="s">
        <v>4</v>
      </c>
      <c r="F35" s="17" t="s">
        <v>5</v>
      </c>
      <c r="G35" s="17" t="s">
        <v>6</v>
      </c>
      <c r="H35" s="17" t="s">
        <v>8</v>
      </c>
      <c r="I35" s="17" t="s">
        <v>9</v>
      </c>
      <c r="J35" s="17" t="s">
        <v>10</v>
      </c>
      <c r="K35" s="17" t="s">
        <v>7</v>
      </c>
      <c r="L35" s="17" t="s">
        <v>11</v>
      </c>
    </row>
    <row r="36" spans="2:12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2:12" x14ac:dyDescent="0.25">
      <c r="B37" s="14" t="s">
        <v>52</v>
      </c>
      <c r="C37" s="14" t="s">
        <v>12</v>
      </c>
      <c r="D37" s="14"/>
      <c r="E37" s="14">
        <v>5</v>
      </c>
      <c r="F37" s="14">
        <v>1</v>
      </c>
      <c r="G37" s="14">
        <v>0.48399999999999999</v>
      </c>
      <c r="H37" s="14">
        <v>94.7</v>
      </c>
      <c r="I37" s="14">
        <v>94.7</v>
      </c>
      <c r="J37" s="14">
        <v>289.7</v>
      </c>
      <c r="K37" s="16">
        <v>0.2</v>
      </c>
      <c r="L37" s="14">
        <v>60.58</v>
      </c>
    </row>
    <row r="38" spans="2:12" x14ac:dyDescent="0.25">
      <c r="B38" s="14"/>
      <c r="C38" s="14" t="s">
        <v>14</v>
      </c>
      <c r="D38" s="14"/>
      <c r="E38" s="14">
        <v>9</v>
      </c>
      <c r="F38" s="14">
        <v>4</v>
      </c>
      <c r="G38" s="14">
        <v>0.47399999999999998</v>
      </c>
      <c r="H38" s="15">
        <v>183.57499999999999</v>
      </c>
      <c r="I38" s="15">
        <v>183.57499999999999</v>
      </c>
      <c r="J38" s="15">
        <v>196.32499999999999</v>
      </c>
      <c r="K38" s="16">
        <v>0.58799999999999997</v>
      </c>
      <c r="L38" s="15">
        <v>92.210999999999999</v>
      </c>
    </row>
    <row r="39" spans="2:12" x14ac:dyDescent="0.25">
      <c r="B39" s="14"/>
      <c r="C39" s="14" t="s">
        <v>16</v>
      </c>
      <c r="D39" s="14" t="s">
        <v>17</v>
      </c>
      <c r="E39" s="14"/>
      <c r="F39" s="14"/>
      <c r="G39" s="14"/>
      <c r="H39" s="14"/>
      <c r="I39" s="14"/>
      <c r="J39" s="14"/>
      <c r="K39" s="16"/>
      <c r="L39" s="14"/>
    </row>
    <row r="40" spans="2:12" x14ac:dyDescent="0.25">
      <c r="B40" s="14"/>
      <c r="C40" s="14" t="s">
        <v>26</v>
      </c>
      <c r="D40" s="14"/>
      <c r="E40" s="14">
        <v>8</v>
      </c>
      <c r="F40" s="14">
        <v>5</v>
      </c>
      <c r="G40" s="14">
        <v>0.47899999999999998</v>
      </c>
      <c r="H40" s="14">
        <v>758.72</v>
      </c>
      <c r="I40" s="14">
        <v>467.54</v>
      </c>
      <c r="J40" s="14">
        <v>775.22</v>
      </c>
      <c r="K40" s="16">
        <v>1.45</v>
      </c>
      <c r="L40" s="15">
        <v>99.224999999999994</v>
      </c>
    </row>
    <row r="41" spans="2:12" x14ac:dyDescent="0.25">
      <c r="B41" s="14"/>
      <c r="C41" s="14" t="s">
        <v>32</v>
      </c>
      <c r="D41" s="14"/>
      <c r="E41" s="14">
        <v>6</v>
      </c>
      <c r="F41" s="14">
        <v>6</v>
      </c>
      <c r="G41" s="14">
        <v>0.39400000000000002</v>
      </c>
      <c r="H41" s="15">
        <v>613.56700000000001</v>
      </c>
      <c r="I41" s="14">
        <v>290.85000000000002</v>
      </c>
      <c r="J41" s="15">
        <v>284.28300000000002</v>
      </c>
      <c r="K41" s="16">
        <v>1.1499999999999999</v>
      </c>
      <c r="L41" s="14">
        <v>81.2</v>
      </c>
    </row>
    <row r="42" spans="2:12" x14ac:dyDescent="0.25">
      <c r="B42" s="14"/>
      <c r="C42" s="14" t="s">
        <v>37</v>
      </c>
      <c r="D42" s="14"/>
      <c r="E42" s="14">
        <v>4</v>
      </c>
      <c r="F42" s="14">
        <v>1</v>
      </c>
      <c r="G42" s="14">
        <v>0.48599999999999999</v>
      </c>
      <c r="H42" s="14">
        <v>310.39999999999998</v>
      </c>
      <c r="I42" s="14">
        <v>310.39999999999998</v>
      </c>
      <c r="J42" s="14">
        <v>266.60000000000002</v>
      </c>
      <c r="K42" s="16">
        <v>0.75</v>
      </c>
      <c r="L42" s="14">
        <v>80.25</v>
      </c>
    </row>
    <row r="43" spans="2:12" x14ac:dyDescent="0.25">
      <c r="B43" s="14"/>
      <c r="C43" s="14" t="s">
        <v>41</v>
      </c>
      <c r="D43" s="14"/>
      <c r="E43" s="14">
        <v>9</v>
      </c>
      <c r="F43" s="14">
        <v>6</v>
      </c>
      <c r="G43" s="14">
        <v>0.46899999999999997</v>
      </c>
      <c r="H43" s="14">
        <v>797.35</v>
      </c>
      <c r="I43" s="15">
        <v>434.96699999999998</v>
      </c>
      <c r="J43" s="15">
        <v>580.66700000000003</v>
      </c>
      <c r="K43" s="16">
        <v>1.7749999999999999</v>
      </c>
      <c r="L43" s="14">
        <v>107.2</v>
      </c>
    </row>
    <row r="44" spans="2:12" x14ac:dyDescent="0.25">
      <c r="B44" s="14"/>
      <c r="C44" s="14" t="s">
        <v>47</v>
      </c>
      <c r="D44" s="14"/>
      <c r="E44" s="14">
        <v>12</v>
      </c>
      <c r="F44" s="14">
        <v>8</v>
      </c>
      <c r="G44" s="14">
        <v>0.44700000000000001</v>
      </c>
      <c r="H44" s="14">
        <v>466.75</v>
      </c>
      <c r="I44" s="15">
        <v>337.16199999999998</v>
      </c>
      <c r="J44" s="15">
        <v>530.26199999999994</v>
      </c>
      <c r="K44" s="16">
        <v>1.556</v>
      </c>
      <c r="L44" s="15">
        <v>87.007999999999996</v>
      </c>
    </row>
    <row r="45" spans="2:12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2:12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2:12" x14ac:dyDescent="0.25">
      <c r="B47" s="14"/>
      <c r="C47" s="14"/>
      <c r="D47" s="14"/>
      <c r="E47" s="11" t="s">
        <v>49</v>
      </c>
      <c r="F47" s="14"/>
      <c r="G47" s="14"/>
      <c r="H47" s="14"/>
      <c r="I47" s="14"/>
      <c r="J47" s="14"/>
      <c r="K47" s="14"/>
      <c r="L47" s="14"/>
    </row>
    <row r="48" spans="2:12" x14ac:dyDescent="0.25">
      <c r="B48" s="14"/>
      <c r="C48" s="14"/>
      <c r="D48" s="14"/>
      <c r="E48" s="17">
        <f>SUM(E37:E44)</f>
        <v>53</v>
      </c>
      <c r="F48" s="17">
        <f>SUM(F37:F44)</f>
        <v>31</v>
      </c>
      <c r="G48" s="14"/>
      <c r="H48" s="14"/>
      <c r="I48" s="14"/>
      <c r="J48" s="14"/>
      <c r="K48" s="14"/>
      <c r="L48" s="14"/>
    </row>
    <row r="49" spans="2:14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4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2:14" x14ac:dyDescent="0.25">
      <c r="B51" s="14"/>
      <c r="C51" s="14"/>
      <c r="D51" s="14"/>
      <c r="E51" s="12" t="s">
        <v>3</v>
      </c>
      <c r="F51" s="13"/>
      <c r="G51" s="14"/>
      <c r="H51" s="14"/>
      <c r="I51" s="14"/>
      <c r="J51" s="14"/>
      <c r="K51" s="14"/>
      <c r="L51" s="14"/>
    </row>
    <row r="52" spans="2:14" x14ac:dyDescent="0.25">
      <c r="B52" s="17" t="s">
        <v>0</v>
      </c>
      <c r="C52" s="17" t="s">
        <v>1</v>
      </c>
      <c r="D52" s="17"/>
      <c r="E52" s="17" t="s">
        <v>4</v>
      </c>
      <c r="F52" s="17" t="s">
        <v>5</v>
      </c>
      <c r="G52" s="17" t="s">
        <v>6</v>
      </c>
      <c r="H52" s="17" t="s">
        <v>8</v>
      </c>
      <c r="I52" s="17" t="s">
        <v>9</v>
      </c>
      <c r="J52" s="17" t="s">
        <v>10</v>
      </c>
      <c r="K52" s="17" t="s">
        <v>7</v>
      </c>
      <c r="L52" s="17" t="s">
        <v>11</v>
      </c>
    </row>
    <row r="53" spans="2:14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2:14" x14ac:dyDescent="0.25">
      <c r="B54" s="14" t="s">
        <v>53</v>
      </c>
      <c r="C54" s="14" t="s">
        <v>22</v>
      </c>
      <c r="D54" s="14" t="s">
        <v>17</v>
      </c>
      <c r="E54" s="14"/>
      <c r="F54" s="14"/>
      <c r="G54" s="14"/>
      <c r="H54" s="14"/>
      <c r="I54" s="14"/>
      <c r="J54" s="14"/>
      <c r="K54" s="16"/>
      <c r="L54" s="14"/>
    </row>
    <row r="55" spans="2:14" x14ac:dyDescent="0.25">
      <c r="B55" s="14"/>
      <c r="C55" s="14" t="s">
        <v>24</v>
      </c>
      <c r="D55" s="14"/>
      <c r="E55" s="14">
        <v>12</v>
      </c>
      <c r="F55" s="14">
        <v>7</v>
      </c>
      <c r="G55" s="14">
        <v>0.40600000000000003</v>
      </c>
      <c r="H55" s="15">
        <v>325.68599999999998</v>
      </c>
      <c r="I55" s="14">
        <v>195.1</v>
      </c>
      <c r="J55" s="15">
        <v>261.529</v>
      </c>
      <c r="K55" s="16">
        <v>0.71399999999999997</v>
      </c>
      <c r="L55" s="15">
        <v>71.858000000000004</v>
      </c>
    </row>
    <row r="56" spans="2:14" x14ac:dyDescent="0.25">
      <c r="B56" s="14"/>
      <c r="C56" s="14" t="s">
        <v>28</v>
      </c>
      <c r="D56" s="14"/>
      <c r="E56" s="14">
        <v>14</v>
      </c>
      <c r="F56" s="14">
        <v>9</v>
      </c>
      <c r="G56" s="14">
        <v>0.439</v>
      </c>
      <c r="H56" s="15">
        <v>560.33299999999997</v>
      </c>
      <c r="I56" s="15">
        <v>323.34399999999999</v>
      </c>
      <c r="J56" s="14">
        <v>399.1</v>
      </c>
      <c r="K56" s="16">
        <v>1.778</v>
      </c>
      <c r="L56" s="14">
        <v>75.599999999999994</v>
      </c>
    </row>
    <row r="57" spans="2:14" x14ac:dyDescent="0.25">
      <c r="B57" s="14"/>
      <c r="C57" s="14" t="s">
        <v>30</v>
      </c>
      <c r="D57" s="14"/>
      <c r="E57" s="14">
        <v>16</v>
      </c>
      <c r="F57" s="14">
        <v>14</v>
      </c>
      <c r="G57" s="14">
        <v>0.48899999999999999</v>
      </c>
      <c r="H57" s="14">
        <v>742.05</v>
      </c>
      <c r="I57" s="15">
        <v>455.98599999999999</v>
      </c>
      <c r="J57" s="15">
        <v>385.42099999999999</v>
      </c>
      <c r="K57" s="16">
        <v>1.3640000000000001</v>
      </c>
      <c r="L57" s="15">
        <v>84.888000000000005</v>
      </c>
    </row>
    <row r="58" spans="2:14" x14ac:dyDescent="0.25">
      <c r="B58" s="14"/>
      <c r="C58" s="14" t="s">
        <v>35</v>
      </c>
      <c r="D58" s="14"/>
      <c r="E58" s="14">
        <v>5</v>
      </c>
      <c r="F58" s="14">
        <v>3</v>
      </c>
      <c r="G58" s="14">
        <v>0.5</v>
      </c>
      <c r="H58" s="15">
        <v>480.233</v>
      </c>
      <c r="I58" s="14">
        <v>414.3</v>
      </c>
      <c r="J58" s="15">
        <v>226.833</v>
      </c>
      <c r="K58" s="16">
        <v>1.0329999999999999</v>
      </c>
      <c r="L58" s="14">
        <v>64.2</v>
      </c>
      <c r="N58" s="6"/>
    </row>
    <row r="59" spans="2:14" x14ac:dyDescent="0.25">
      <c r="B59" s="14"/>
      <c r="C59" s="14" t="s">
        <v>39</v>
      </c>
      <c r="D59" s="14"/>
      <c r="E59" s="14">
        <v>16</v>
      </c>
      <c r="F59" s="14">
        <v>12</v>
      </c>
      <c r="G59" s="14">
        <v>0.48299999999999998</v>
      </c>
      <c r="H59" s="15">
        <v>603.98299999999995</v>
      </c>
      <c r="I59" s="15">
        <v>366.78300000000002</v>
      </c>
      <c r="J59" s="15">
        <v>447.58300000000003</v>
      </c>
      <c r="K59" s="16">
        <v>1.429</v>
      </c>
      <c r="L59" s="15">
        <v>94.218999999999994</v>
      </c>
    </row>
    <row r="60" spans="2:14" x14ac:dyDescent="0.25">
      <c r="B60" s="14"/>
      <c r="C60" s="14" t="s">
        <v>43</v>
      </c>
      <c r="D60" s="14"/>
      <c r="E60" s="14">
        <v>3</v>
      </c>
      <c r="F60" s="14">
        <v>2</v>
      </c>
      <c r="G60" s="14">
        <v>0.45200000000000001</v>
      </c>
      <c r="H60" s="14">
        <v>747.35</v>
      </c>
      <c r="I60" s="14">
        <v>409.1</v>
      </c>
      <c r="J60" s="14">
        <v>404</v>
      </c>
      <c r="K60" s="16">
        <v>1.1000000000000001</v>
      </c>
      <c r="L60" s="15">
        <v>67.867000000000004</v>
      </c>
    </row>
    <row r="61" spans="2:14" x14ac:dyDescent="0.25">
      <c r="B61" s="14"/>
      <c r="C61" s="14" t="s">
        <v>45</v>
      </c>
      <c r="D61" s="14"/>
      <c r="E61" s="14">
        <v>21</v>
      </c>
      <c r="F61" s="14">
        <v>16</v>
      </c>
      <c r="G61" s="14">
        <v>0.41299999999999998</v>
      </c>
      <c r="H61" s="15">
        <v>863.21900000000005</v>
      </c>
      <c r="I61" s="15">
        <v>386.43700000000001</v>
      </c>
      <c r="J61" s="15">
        <v>392.08800000000002</v>
      </c>
      <c r="K61" s="16">
        <v>1.512</v>
      </c>
      <c r="L61" s="15">
        <v>76.462000000000003</v>
      </c>
    </row>
    <row r="62" spans="2:14" x14ac:dyDescent="0.25">
      <c r="B62" s="14"/>
      <c r="C62" s="14" t="s">
        <v>48</v>
      </c>
      <c r="D62" s="14"/>
      <c r="E62" s="14">
        <v>25</v>
      </c>
      <c r="F62" s="14">
        <v>16</v>
      </c>
      <c r="G62" s="14">
        <v>0.46600000000000003</v>
      </c>
      <c r="H62" s="15">
        <v>998.93700000000001</v>
      </c>
      <c r="I62" s="15">
        <v>424.88099999999997</v>
      </c>
      <c r="J62" s="15">
        <v>362.32499999999999</v>
      </c>
      <c r="K62" s="16">
        <v>1.403</v>
      </c>
      <c r="L62" s="15">
        <v>97.183999999999997</v>
      </c>
    </row>
    <row r="63" spans="2:14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5" spans="3:14" x14ac:dyDescent="0.25">
      <c r="E65" s="7" t="s">
        <v>49</v>
      </c>
    </row>
    <row r="66" spans="3:14" x14ac:dyDescent="0.25">
      <c r="E66" s="1">
        <f>SUM(E55:E62)</f>
        <v>112</v>
      </c>
      <c r="F66" s="1">
        <f>SUM(F55:F62)</f>
        <v>79</v>
      </c>
    </row>
    <row r="70" spans="3:14" x14ac:dyDescent="0.25">
      <c r="E70" s="2" t="s">
        <v>3</v>
      </c>
      <c r="F70" s="3"/>
    </row>
    <row r="71" spans="3:14" x14ac:dyDescent="0.25">
      <c r="E71" s="1" t="s">
        <v>4</v>
      </c>
      <c r="F71" s="1" t="s">
        <v>5</v>
      </c>
      <c r="G71" s="1" t="s">
        <v>6</v>
      </c>
      <c r="H71" s="1" t="s">
        <v>8</v>
      </c>
      <c r="I71" s="1" t="s">
        <v>9</v>
      </c>
      <c r="J71" s="1" t="s">
        <v>10</v>
      </c>
      <c r="K71" s="1" t="s">
        <v>7</v>
      </c>
      <c r="L71" s="1" t="s">
        <v>11</v>
      </c>
      <c r="N71" s="6"/>
    </row>
    <row r="72" spans="3:14" x14ac:dyDescent="0.25">
      <c r="C72" s="8" t="s">
        <v>20</v>
      </c>
      <c r="D72" s="1" t="s">
        <v>54</v>
      </c>
      <c r="E72" s="4">
        <f t="shared" ref="E72:L72" si="0">TTEST(E5:E12,E37:E44,2,2)</f>
        <v>0.55179456744659905</v>
      </c>
      <c r="F72" s="4">
        <f t="shared" si="0"/>
        <v>0.59744214948237795</v>
      </c>
      <c r="G72" s="4">
        <f t="shared" si="0"/>
        <v>0.80659663253053837</v>
      </c>
      <c r="H72" s="4">
        <f t="shared" si="0"/>
        <v>4.5362680599688586E-2</v>
      </c>
      <c r="I72" s="4">
        <f t="shared" si="0"/>
        <v>0.17358702586646685</v>
      </c>
      <c r="J72" s="4">
        <f t="shared" si="0"/>
        <v>0.74045020228372216</v>
      </c>
      <c r="K72" s="4">
        <f t="shared" si="0"/>
        <v>0.36280152931461684</v>
      </c>
      <c r="L72" s="4">
        <f t="shared" si="0"/>
        <v>2.3926917680732778E-2</v>
      </c>
    </row>
    <row r="73" spans="3:14" x14ac:dyDescent="0.25">
      <c r="D73" s="1" t="s">
        <v>55</v>
      </c>
      <c r="E73" s="4">
        <f>TTEST(E21:E28,E55:E62,2,2)</f>
        <v>0.53239090206012962</v>
      </c>
      <c r="F73" s="4">
        <f t="shared" ref="F73:L73" si="1">TTEST(F21:F28,F55:F62,2,2)</f>
        <v>0.85256626611566499</v>
      </c>
      <c r="G73" s="4">
        <f t="shared" si="1"/>
        <v>0.61264241922880025</v>
      </c>
      <c r="H73" s="4">
        <f t="shared" si="1"/>
        <v>1.4628632068354144E-2</v>
      </c>
      <c r="I73" s="4">
        <f t="shared" si="1"/>
        <v>8.2437827005128625E-2</v>
      </c>
      <c r="J73" s="4">
        <f t="shared" si="1"/>
        <v>8.6192032102006561E-3</v>
      </c>
      <c r="K73" s="4">
        <f t="shared" si="1"/>
        <v>5.4198229830279915E-2</v>
      </c>
      <c r="L73" s="4">
        <f t="shared" si="1"/>
        <v>5.7401215910443421E-2</v>
      </c>
    </row>
    <row r="75" spans="3:14" x14ac:dyDescent="0.25">
      <c r="C75" t="s">
        <v>18</v>
      </c>
      <c r="E75" s="2" t="s">
        <v>3</v>
      </c>
      <c r="F75" s="3"/>
    </row>
    <row r="76" spans="3:14" x14ac:dyDescent="0.25">
      <c r="E76" s="1" t="s">
        <v>4</v>
      </c>
      <c r="F76" s="1" t="s">
        <v>5</v>
      </c>
      <c r="G76" s="1" t="s">
        <v>6</v>
      </c>
      <c r="H76" s="1" t="s">
        <v>8</v>
      </c>
      <c r="I76" s="1" t="s">
        <v>9</v>
      </c>
      <c r="J76" s="1" t="s">
        <v>10</v>
      </c>
      <c r="K76" s="1" t="s">
        <v>7</v>
      </c>
      <c r="L76" s="1" t="s">
        <v>11</v>
      </c>
    </row>
    <row r="77" spans="3:14" x14ac:dyDescent="0.25">
      <c r="C77" s="1" t="s">
        <v>50</v>
      </c>
      <c r="E77" s="5">
        <f>AVERAGE(E5:E12)</f>
        <v>9.75</v>
      </c>
      <c r="F77" s="5">
        <f t="shared" ref="F77:L77" si="2">AVERAGE(F5:F12)</f>
        <v>5.75</v>
      </c>
      <c r="G77" s="4">
        <f t="shared" si="2"/>
        <v>0.47062499999999996</v>
      </c>
      <c r="H77" s="5">
        <f t="shared" si="2"/>
        <v>826.99662499999988</v>
      </c>
      <c r="I77" s="5">
        <f t="shared" si="2"/>
        <v>402.76249999999999</v>
      </c>
      <c r="J77" s="5">
        <f t="shared" si="2"/>
        <v>389.35075000000001</v>
      </c>
      <c r="K77" s="5">
        <f t="shared" si="2"/>
        <v>1.3314999999999999</v>
      </c>
      <c r="L77" s="5">
        <f t="shared" si="2"/>
        <v>138.59762499999999</v>
      </c>
    </row>
    <row r="78" spans="3:14" x14ac:dyDescent="0.25">
      <c r="C78" s="1" t="s">
        <v>52</v>
      </c>
      <c r="E78" s="5">
        <f>AVERAGE(E37:E44)</f>
        <v>7.5714285714285712</v>
      </c>
      <c r="F78" s="5">
        <f t="shared" ref="F78:L78" si="3">AVERAGE(F37:F44)</f>
        <v>4.4285714285714288</v>
      </c>
      <c r="G78" s="4">
        <f t="shared" si="3"/>
        <v>0.46185714285714285</v>
      </c>
      <c r="H78" s="5">
        <f t="shared" si="3"/>
        <v>460.72314285714282</v>
      </c>
      <c r="I78" s="5">
        <f t="shared" si="3"/>
        <v>302.74200000000002</v>
      </c>
      <c r="J78" s="5">
        <f t="shared" si="3"/>
        <v>417.5795714285714</v>
      </c>
      <c r="K78" s="5">
        <f t="shared" si="3"/>
        <v>1.0669999999999999</v>
      </c>
      <c r="L78" s="5">
        <f t="shared" si="3"/>
        <v>86.810571428571436</v>
      </c>
    </row>
    <row r="79" spans="3:14" x14ac:dyDescent="0.25">
      <c r="C79" s="1" t="s">
        <v>51</v>
      </c>
      <c r="E79" s="5">
        <f>AVERAGE(E21:E28)</f>
        <v>11.5</v>
      </c>
      <c r="F79" s="5">
        <f t="shared" ref="F79:L79" si="4">AVERAGE(F21:F28)</f>
        <v>9.25</v>
      </c>
      <c r="G79" s="4">
        <f t="shared" si="4"/>
        <v>0.46649999999999997</v>
      </c>
      <c r="H79" s="5">
        <f t="shared" si="4"/>
        <v>1083.6492499999999</v>
      </c>
      <c r="I79" s="5">
        <f t="shared" si="4"/>
        <v>461.49824999999998</v>
      </c>
      <c r="J79" s="5">
        <f t="shared" si="4"/>
        <v>538.33112499999993</v>
      </c>
      <c r="K79" s="5">
        <f t="shared" si="4"/>
        <v>1.77325</v>
      </c>
      <c r="L79" s="5">
        <f t="shared" si="4"/>
        <v>99.88862499999999</v>
      </c>
    </row>
    <row r="80" spans="3:14" x14ac:dyDescent="0.25">
      <c r="C80" s="1" t="s">
        <v>53</v>
      </c>
      <c r="E80" s="5">
        <f>AVERAGE(E55:E62)</f>
        <v>14</v>
      </c>
      <c r="F80" s="5">
        <f t="shared" ref="F80:L80" si="5">AVERAGE(F55:F62)</f>
        <v>9.875</v>
      </c>
      <c r="G80" s="4">
        <f t="shared" si="5"/>
        <v>0.45600000000000002</v>
      </c>
      <c r="H80" s="5">
        <f t="shared" si="5"/>
        <v>665.22387499999991</v>
      </c>
      <c r="I80" s="5">
        <f t="shared" si="5"/>
        <v>371.99137499999995</v>
      </c>
      <c r="J80" s="5">
        <f t="shared" si="5"/>
        <v>359.85987500000005</v>
      </c>
      <c r="K80" s="5">
        <f t="shared" si="5"/>
        <v>1.291625</v>
      </c>
      <c r="L80" s="5">
        <f t="shared" si="5"/>
        <v>79.034750000000003</v>
      </c>
    </row>
    <row r="82" spans="3:12" x14ac:dyDescent="0.25">
      <c r="C82" t="s">
        <v>19</v>
      </c>
      <c r="E82" s="2" t="s">
        <v>3</v>
      </c>
      <c r="F82" s="3"/>
    </row>
    <row r="83" spans="3:12" x14ac:dyDescent="0.25">
      <c r="E83" s="1" t="s">
        <v>4</v>
      </c>
      <c r="F83" s="1" t="s">
        <v>5</v>
      </c>
      <c r="G83" s="1" t="s">
        <v>6</v>
      </c>
      <c r="H83" s="1" t="s">
        <v>8</v>
      </c>
      <c r="I83" s="1" t="s">
        <v>9</v>
      </c>
      <c r="J83" s="1" t="s">
        <v>10</v>
      </c>
      <c r="K83" s="1" t="s">
        <v>7</v>
      </c>
      <c r="L83" s="1" t="s">
        <v>11</v>
      </c>
    </row>
    <row r="84" spans="3:12" x14ac:dyDescent="0.25">
      <c r="C84" s="1" t="s">
        <v>50</v>
      </c>
      <c r="E84" s="5">
        <f>STDEV(E5:E12)/SQRT(8)</f>
        <v>3.1945824676876224</v>
      </c>
      <c r="F84" s="5">
        <f t="shared" ref="F84:L84" si="6">STDEV(F5:F12)/SQRT(8)</f>
        <v>2.1022946646802052</v>
      </c>
      <c r="G84" s="5">
        <f t="shared" si="6"/>
        <v>3.0871240372600209E-2</v>
      </c>
      <c r="H84" s="5">
        <f t="shared" si="6"/>
        <v>124.64719658413303</v>
      </c>
      <c r="I84" s="5">
        <f t="shared" si="6"/>
        <v>48.315813521188801</v>
      </c>
      <c r="J84" s="5">
        <f t="shared" si="6"/>
        <v>33.968426992024504</v>
      </c>
      <c r="K84" s="5">
        <f t="shared" si="6"/>
        <v>0.18133749119883005</v>
      </c>
      <c r="L84" s="5">
        <f t="shared" si="6"/>
        <v>18.207250589627275</v>
      </c>
    </row>
    <row r="85" spans="3:12" x14ac:dyDescent="0.25">
      <c r="C85" s="1" t="s">
        <v>52</v>
      </c>
      <c r="E85" s="5">
        <f>STDEV(E37:E38,E40:E44)/SQRT(7)</f>
        <v>1.043281061914602</v>
      </c>
      <c r="F85" s="5">
        <f t="shared" ref="F85:L85" si="7">STDEV(F37:F38,F40:F44)/SQRT(7)</f>
        <v>0.99659283506935004</v>
      </c>
      <c r="G85" s="5">
        <f t="shared" si="7"/>
        <v>1.2335447511384509E-2</v>
      </c>
      <c r="H85" s="5">
        <f t="shared" si="7"/>
        <v>104.52823917428995</v>
      </c>
      <c r="I85" s="5">
        <f t="shared" si="7"/>
        <v>49.643701971913728</v>
      </c>
      <c r="J85" s="5">
        <f t="shared" si="7"/>
        <v>80.633074320788353</v>
      </c>
      <c r="K85" s="5">
        <f t="shared" si="7"/>
        <v>0.21688168817737161</v>
      </c>
      <c r="L85" s="5">
        <f t="shared" si="7"/>
        <v>5.6937997349545162</v>
      </c>
    </row>
    <row r="86" spans="3:12" x14ac:dyDescent="0.25">
      <c r="C86" s="1" t="s">
        <v>51</v>
      </c>
      <c r="E86" s="5">
        <f>STDEV(E21:E28)/SQRT(8)</f>
        <v>2.8970428272390345</v>
      </c>
      <c r="F86" s="5">
        <f t="shared" ref="F86:L86" si="8">STDEV(F21:F28)/SQRT(8)</f>
        <v>2.6575364531836621</v>
      </c>
      <c r="G86" s="5">
        <f t="shared" si="8"/>
        <v>1.609902392782157E-2</v>
      </c>
      <c r="H86" s="5">
        <f t="shared" si="8"/>
        <v>129.37682462284766</v>
      </c>
      <c r="I86" s="5">
        <f t="shared" si="8"/>
        <v>38.099933722172374</v>
      </c>
      <c r="J86" s="5">
        <f t="shared" si="8"/>
        <v>51.974299368409632</v>
      </c>
      <c r="K86" s="5">
        <f t="shared" si="8"/>
        <v>0.19743414363130982</v>
      </c>
      <c r="L86" s="5">
        <f t="shared" si="8"/>
        <v>9.1351811694004184</v>
      </c>
    </row>
    <row r="87" spans="3:12" x14ac:dyDescent="0.25">
      <c r="C87" s="1" t="s">
        <v>53</v>
      </c>
      <c r="E87" s="5">
        <f>STDEV(E55:E62)/SQRT(8)</f>
        <v>2.6186146828319083</v>
      </c>
      <c r="F87" s="5">
        <f t="shared" ref="F87:L87" si="9">STDEV(F55:F62)/SQRT(8)</f>
        <v>1.9588398534409521</v>
      </c>
      <c r="G87" s="5">
        <f t="shared" si="9"/>
        <v>1.2325930854445492E-2</v>
      </c>
      <c r="H87" s="5">
        <f t="shared" si="9"/>
        <v>76.470536580259349</v>
      </c>
      <c r="I87" s="5">
        <f t="shared" si="9"/>
        <v>28.94342022311908</v>
      </c>
      <c r="J87" s="5">
        <f t="shared" si="9"/>
        <v>26.808412575184924</v>
      </c>
      <c r="K87" s="5">
        <f t="shared" si="9"/>
        <v>0.11641197433192681</v>
      </c>
      <c r="L87" s="5">
        <f t="shared" si="9"/>
        <v>4.2445931941622339</v>
      </c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Axon Tracking FGF8 in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Bertacchi</dc:creator>
  <cp:lastModifiedBy>Michele Bertacchi</cp:lastModifiedBy>
  <dcterms:created xsi:type="dcterms:W3CDTF">2015-06-05T18:17:20Z</dcterms:created>
  <dcterms:modified xsi:type="dcterms:W3CDTF">2024-09-11T13:48:09Z</dcterms:modified>
</cp:coreProperties>
</file>