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86 paper FGF8 hypothesis figures\Review commons\Source data files\"/>
    </mc:Choice>
  </mc:AlternateContent>
  <xr:revisionPtr revIDLastSave="0" documentId="8_{B3ED9A7A-851E-4B4C-A853-BCA241482917}" xr6:coauthVersionLast="47" xr6:coauthVersionMax="47" xr10:uidLastSave="{00000000-0000-0000-0000-000000000000}"/>
  <bookViews>
    <workbookView xWindow="-120" yWindow="-120" windowWidth="29040" windowHeight="15840" xr2:uid="{20BF217A-0FB7-4288-B58F-EACA603EDD9C}"/>
  </bookViews>
  <sheets>
    <sheet name="Arealizatio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C130" i="3" l="1"/>
  <c r="CB130" i="3"/>
  <c r="CC129" i="3"/>
  <c r="CB129" i="3"/>
  <c r="CC126" i="3"/>
  <c r="CB126" i="3"/>
  <c r="CF126" i="3" s="1"/>
  <c r="CC125" i="3"/>
  <c r="CB125" i="3"/>
  <c r="CF125" i="3" s="1"/>
  <c r="BU130" i="3"/>
  <c r="BT130" i="3"/>
  <c r="BX126" i="3" s="1"/>
  <c r="BU129" i="3"/>
  <c r="BT129" i="3"/>
  <c r="BU126" i="3"/>
  <c r="BT126" i="3"/>
  <c r="BU125" i="3"/>
  <c r="BT125" i="3"/>
  <c r="BX125" i="3" s="1"/>
  <c r="BM130" i="3"/>
  <c r="BL130" i="3"/>
  <c r="BM129" i="3"/>
  <c r="BL129" i="3"/>
  <c r="BM126" i="3"/>
  <c r="BL126" i="3"/>
  <c r="BP126" i="3" s="1"/>
  <c r="BM125" i="3"/>
  <c r="BL125" i="3"/>
  <c r="BP125" i="3" s="1"/>
  <c r="BE130" i="3"/>
  <c r="BD130" i="3"/>
  <c r="BE129" i="3"/>
  <c r="BD129" i="3"/>
  <c r="BE126" i="3"/>
  <c r="BD126" i="3"/>
  <c r="BH126" i="3" s="1"/>
  <c r="BE125" i="3"/>
  <c r="BD125" i="3"/>
  <c r="BH125" i="3" s="1"/>
  <c r="AW130" i="3"/>
  <c r="AV130" i="3"/>
  <c r="AW129" i="3"/>
  <c r="AV129" i="3"/>
  <c r="AW126" i="3"/>
  <c r="AV126" i="3"/>
  <c r="AZ126" i="3" s="1"/>
  <c r="AW125" i="3"/>
  <c r="AV125" i="3"/>
  <c r="AZ125" i="3" s="1"/>
  <c r="AO130" i="3"/>
  <c r="AN130" i="3"/>
  <c r="AO129" i="3"/>
  <c r="AN129" i="3"/>
  <c r="AO126" i="3"/>
  <c r="AN126" i="3"/>
  <c r="AR126" i="3" s="1"/>
  <c r="AO125" i="3"/>
  <c r="AN125" i="3"/>
  <c r="AR125" i="3" s="1"/>
  <c r="AG130" i="3"/>
  <c r="AF130" i="3"/>
  <c r="AG129" i="3"/>
  <c r="AF129" i="3"/>
  <c r="AG126" i="3"/>
  <c r="AF126" i="3"/>
  <c r="AJ126" i="3" s="1"/>
  <c r="AG125" i="3"/>
  <c r="AF125" i="3"/>
  <c r="AJ125" i="3" s="1"/>
  <c r="Y130" i="3"/>
  <c r="X130" i="3"/>
  <c r="Y129" i="3"/>
  <c r="X129" i="3"/>
  <c r="Y126" i="3"/>
  <c r="X126" i="3"/>
  <c r="AB126" i="3" s="1"/>
  <c r="Y125" i="3"/>
  <c r="X125" i="3"/>
  <c r="AB125" i="3" s="1"/>
  <c r="Q130" i="3"/>
  <c r="P130" i="3"/>
  <c r="Q129" i="3"/>
  <c r="P129" i="3"/>
  <c r="Q126" i="3"/>
  <c r="P126" i="3"/>
  <c r="T126" i="3" s="1"/>
  <c r="Q125" i="3"/>
  <c r="P125" i="3"/>
  <c r="T125" i="3" s="1"/>
  <c r="L126" i="3"/>
  <c r="L125" i="3"/>
  <c r="H130" i="3"/>
  <c r="I130" i="3"/>
  <c r="I129" i="3"/>
  <c r="H129" i="3"/>
  <c r="H126" i="3"/>
  <c r="I126" i="3"/>
  <c r="I125" i="3"/>
  <c r="H125" i="3"/>
  <c r="T27" i="3"/>
  <c r="U27" i="3"/>
  <c r="T28" i="3"/>
  <c r="U28" i="3"/>
  <c r="T29" i="3"/>
  <c r="U29" i="3"/>
  <c r="T30" i="3"/>
  <c r="U30" i="3"/>
  <c r="T31" i="3"/>
  <c r="U31" i="3"/>
  <c r="T32" i="3"/>
  <c r="U32" i="3"/>
  <c r="T33" i="3"/>
  <c r="U33" i="3"/>
  <c r="T34" i="3"/>
  <c r="U34" i="3"/>
  <c r="T35" i="3"/>
  <c r="U35" i="3"/>
  <c r="U26" i="3"/>
  <c r="T26" i="3"/>
  <c r="P27" i="3"/>
  <c r="Q27" i="3"/>
  <c r="P28" i="3"/>
  <c r="Q28" i="3"/>
  <c r="P29" i="3"/>
  <c r="Q29" i="3"/>
  <c r="P30" i="3"/>
  <c r="Q30" i="3"/>
  <c r="P31" i="3"/>
  <c r="Q31" i="3"/>
  <c r="P32" i="3"/>
  <c r="Q32" i="3"/>
  <c r="P33" i="3"/>
  <c r="Q33" i="3"/>
  <c r="P34" i="3"/>
  <c r="Q34" i="3"/>
  <c r="P35" i="3"/>
  <c r="Q35" i="3"/>
  <c r="Q26" i="3"/>
  <c r="P26" i="3"/>
  <c r="M115" i="3"/>
  <c r="L115" i="3"/>
  <c r="I115" i="3"/>
  <c r="H115" i="3"/>
  <c r="M114" i="3"/>
  <c r="L114" i="3"/>
  <c r="I114" i="3"/>
  <c r="H114" i="3"/>
  <c r="M113" i="3"/>
  <c r="L113" i="3"/>
  <c r="I113" i="3"/>
  <c r="H113" i="3"/>
  <c r="M112" i="3"/>
  <c r="L112" i="3"/>
  <c r="I112" i="3"/>
  <c r="H112" i="3"/>
  <c r="M111" i="3"/>
  <c r="L111" i="3"/>
  <c r="I111" i="3"/>
  <c r="H111" i="3"/>
  <c r="M110" i="3"/>
  <c r="L110" i="3"/>
  <c r="I110" i="3"/>
  <c r="H110" i="3"/>
  <c r="M109" i="3"/>
  <c r="L109" i="3"/>
  <c r="I109" i="3"/>
  <c r="H109" i="3"/>
  <c r="M108" i="3"/>
  <c r="L108" i="3"/>
  <c r="I108" i="3"/>
  <c r="H108" i="3"/>
  <c r="M107" i="3"/>
  <c r="L107" i="3"/>
  <c r="I107" i="3"/>
  <c r="H107" i="3"/>
  <c r="M106" i="3"/>
  <c r="L106" i="3"/>
  <c r="I106" i="3"/>
  <c r="H106" i="3"/>
  <c r="M75" i="3"/>
  <c r="L75" i="3"/>
  <c r="I75" i="3"/>
  <c r="H75" i="3"/>
  <c r="M74" i="3"/>
  <c r="L74" i="3"/>
  <c r="I74" i="3"/>
  <c r="H74" i="3"/>
  <c r="M73" i="3"/>
  <c r="L73" i="3"/>
  <c r="I73" i="3"/>
  <c r="H73" i="3"/>
  <c r="M72" i="3"/>
  <c r="L72" i="3"/>
  <c r="I72" i="3"/>
  <c r="H72" i="3"/>
  <c r="M71" i="3"/>
  <c r="L71" i="3"/>
  <c r="I71" i="3"/>
  <c r="H71" i="3"/>
  <c r="M70" i="3"/>
  <c r="L70" i="3"/>
  <c r="I70" i="3"/>
  <c r="H70" i="3"/>
  <c r="M69" i="3"/>
  <c r="L69" i="3"/>
  <c r="I69" i="3"/>
  <c r="H69" i="3"/>
  <c r="M68" i="3"/>
  <c r="L68" i="3"/>
  <c r="I68" i="3"/>
  <c r="H68" i="3"/>
  <c r="M67" i="3"/>
  <c r="L67" i="3"/>
  <c r="I67" i="3"/>
  <c r="H67" i="3"/>
  <c r="M66" i="3"/>
  <c r="L66" i="3"/>
  <c r="I66" i="3"/>
  <c r="H66" i="3"/>
  <c r="M34" i="3"/>
  <c r="M35" i="3"/>
  <c r="I34" i="3"/>
  <c r="I35" i="3"/>
  <c r="L35" i="3"/>
  <c r="L34" i="3"/>
  <c r="H35" i="3"/>
  <c r="H34" i="3"/>
  <c r="BU92" i="3"/>
  <c r="BW92" i="3" s="1"/>
  <c r="BU52" i="3"/>
  <c r="CB101" i="3"/>
  <c r="BT101" i="3"/>
  <c r="CD100" i="3"/>
  <c r="CC100" i="3"/>
  <c r="CE100" i="3" s="1"/>
  <c r="BV100" i="3"/>
  <c r="BX100" i="3" s="1"/>
  <c r="BU100" i="3"/>
  <c r="BW100" i="3" s="1"/>
  <c r="CD99" i="3"/>
  <c r="CF99" i="3" s="1"/>
  <c r="CC99" i="3"/>
  <c r="BV99" i="3"/>
  <c r="BX99" i="3" s="1"/>
  <c r="BU99" i="3"/>
  <c r="CD92" i="3"/>
  <c r="CF92" i="3" s="1"/>
  <c r="CC92" i="3"/>
  <c r="CE92" i="3" s="1"/>
  <c r="CB92" i="3"/>
  <c r="BV92" i="3"/>
  <c r="BX92" i="3" s="1"/>
  <c r="BT92" i="3"/>
  <c r="CF91" i="3"/>
  <c r="CE91" i="3"/>
  <c r="BX91" i="3"/>
  <c r="BW91" i="3"/>
  <c r="CF90" i="3"/>
  <c r="CE90" i="3"/>
  <c r="BX90" i="3"/>
  <c r="BW90" i="3"/>
  <c r="CF89" i="3"/>
  <c r="CE89" i="3"/>
  <c r="BX89" i="3"/>
  <c r="BW89" i="3"/>
  <c r="CF88" i="3"/>
  <c r="CE88" i="3"/>
  <c r="BX88" i="3"/>
  <c r="BW88" i="3"/>
  <c r="CF87" i="3"/>
  <c r="CE87" i="3"/>
  <c r="BX87" i="3"/>
  <c r="BW87" i="3"/>
  <c r="CF86" i="3"/>
  <c r="CE86" i="3"/>
  <c r="BX86" i="3"/>
  <c r="BW86" i="3"/>
  <c r="CF85" i="3"/>
  <c r="CE85" i="3"/>
  <c r="BX85" i="3"/>
  <c r="BW85" i="3"/>
  <c r="CF84" i="3"/>
  <c r="CE84" i="3"/>
  <c r="BX84" i="3"/>
  <c r="BW84" i="3"/>
  <c r="CB61" i="3"/>
  <c r="BT61" i="3"/>
  <c r="CD60" i="3"/>
  <c r="CF60" i="3" s="1"/>
  <c r="CC60" i="3"/>
  <c r="CE60" i="3" s="1"/>
  <c r="BV60" i="3"/>
  <c r="BX60" i="3" s="1"/>
  <c r="BU60" i="3"/>
  <c r="BW60" i="3" s="1"/>
  <c r="CD59" i="3"/>
  <c r="CC59" i="3"/>
  <c r="CE59" i="3" s="1"/>
  <c r="BV59" i="3"/>
  <c r="BU59" i="3"/>
  <c r="BW59" i="3" s="1"/>
  <c r="CD52" i="3"/>
  <c r="CF52" i="3" s="1"/>
  <c r="CC52" i="3"/>
  <c r="CE52" i="3" s="1"/>
  <c r="CB52" i="3"/>
  <c r="BV52" i="3"/>
  <c r="BX52" i="3" s="1"/>
  <c r="BW52" i="3"/>
  <c r="BT52" i="3"/>
  <c r="CF51" i="3"/>
  <c r="CE51" i="3"/>
  <c r="BX51" i="3"/>
  <c r="BW51" i="3"/>
  <c r="CF50" i="3"/>
  <c r="CE50" i="3"/>
  <c r="BX50" i="3"/>
  <c r="BW50" i="3"/>
  <c r="CF49" i="3"/>
  <c r="CE49" i="3"/>
  <c r="BX49" i="3"/>
  <c r="BW49" i="3"/>
  <c r="CF48" i="3"/>
  <c r="CE48" i="3"/>
  <c r="BX48" i="3"/>
  <c r="BW48" i="3"/>
  <c r="CF47" i="3"/>
  <c r="CE47" i="3"/>
  <c r="BX47" i="3"/>
  <c r="BW47" i="3"/>
  <c r="CF46" i="3"/>
  <c r="CE46" i="3"/>
  <c r="BX46" i="3"/>
  <c r="BW46" i="3"/>
  <c r="CF45" i="3"/>
  <c r="CE45" i="3"/>
  <c r="BX45" i="3"/>
  <c r="BW45" i="3"/>
  <c r="CF44" i="3"/>
  <c r="CE44" i="3"/>
  <c r="BX44" i="3"/>
  <c r="BW44" i="3"/>
  <c r="CB21" i="3"/>
  <c r="BT21" i="3"/>
  <c r="CB12" i="3"/>
  <c r="BT12" i="3"/>
  <c r="CD11" i="3"/>
  <c r="CF11" i="3" s="1"/>
  <c r="CC11" i="3"/>
  <c r="CE11" i="3" s="1"/>
  <c r="BV11" i="3"/>
  <c r="BX11" i="3" s="1"/>
  <c r="BU11" i="3"/>
  <c r="BW11" i="3" s="1"/>
  <c r="CD10" i="3"/>
  <c r="CF10" i="3" s="1"/>
  <c r="CC10" i="3"/>
  <c r="CE10" i="3" s="1"/>
  <c r="BV10" i="3"/>
  <c r="BX10" i="3" s="1"/>
  <c r="BU10" i="3"/>
  <c r="BW10" i="3" s="1"/>
  <c r="CD9" i="3"/>
  <c r="CF9" i="3" s="1"/>
  <c r="CC9" i="3"/>
  <c r="CE9" i="3" s="1"/>
  <c r="BV9" i="3"/>
  <c r="BX9" i="3" s="1"/>
  <c r="BU9" i="3"/>
  <c r="BW9" i="3" s="1"/>
  <c r="CF8" i="3"/>
  <c r="CD8" i="3"/>
  <c r="CC8" i="3"/>
  <c r="CE8" i="3" s="1"/>
  <c r="BV8" i="3"/>
  <c r="BX8" i="3" s="1"/>
  <c r="BU8" i="3"/>
  <c r="BW8" i="3" s="1"/>
  <c r="CD7" i="3"/>
  <c r="CF7" i="3" s="1"/>
  <c r="CC7" i="3"/>
  <c r="CE7" i="3" s="1"/>
  <c r="BV7" i="3"/>
  <c r="BX7" i="3" s="1"/>
  <c r="BU7" i="3"/>
  <c r="BW7" i="3" s="1"/>
  <c r="CD6" i="3"/>
  <c r="CF6" i="3" s="1"/>
  <c r="CC6" i="3"/>
  <c r="CE6" i="3" s="1"/>
  <c r="BW6" i="3"/>
  <c r="BV6" i="3"/>
  <c r="BX6" i="3" s="1"/>
  <c r="BU6" i="3"/>
  <c r="CD5" i="3"/>
  <c r="CC5" i="3"/>
  <c r="BV5" i="3"/>
  <c r="BU5" i="3"/>
  <c r="CD4" i="3"/>
  <c r="CF4" i="3" s="1"/>
  <c r="CC4" i="3"/>
  <c r="BV4" i="3"/>
  <c r="BU4" i="3"/>
  <c r="BW4" i="3" s="1"/>
  <c r="M33" i="3"/>
  <c r="I33" i="3"/>
  <c r="L33" i="3"/>
  <c r="H33" i="3"/>
  <c r="M28" i="3"/>
  <c r="L28" i="3"/>
  <c r="I28" i="3"/>
  <c r="H28" i="3"/>
  <c r="BM52" i="3"/>
  <c r="BN11" i="3"/>
  <c r="BM11" i="3"/>
  <c r="BO11" i="3" s="1"/>
  <c r="BN10" i="3"/>
  <c r="BP10" i="3" s="1"/>
  <c r="BM10" i="3"/>
  <c r="BO10" i="3" s="1"/>
  <c r="BN9" i="3"/>
  <c r="BM9" i="3"/>
  <c r="BN8" i="3"/>
  <c r="BP8" i="3" s="1"/>
  <c r="BM8" i="3"/>
  <c r="BO8" i="3" s="1"/>
  <c r="BN7" i="3"/>
  <c r="BP7" i="3" s="1"/>
  <c r="BM7" i="3"/>
  <c r="BO7" i="3" s="1"/>
  <c r="BN6" i="3"/>
  <c r="BP6" i="3" s="1"/>
  <c r="BM6" i="3"/>
  <c r="BN5" i="3"/>
  <c r="BP5" i="3" s="1"/>
  <c r="BM5" i="3"/>
  <c r="BO5" i="3" s="1"/>
  <c r="BN4" i="3"/>
  <c r="BM4" i="3"/>
  <c r="BF4" i="3"/>
  <c r="BF5" i="3"/>
  <c r="BF6" i="3"/>
  <c r="BH6" i="3" s="1"/>
  <c r="BF7" i="3"/>
  <c r="BH7" i="3" s="1"/>
  <c r="BF8" i="3"/>
  <c r="BH8" i="3" s="1"/>
  <c r="BF9" i="3"/>
  <c r="BH9" i="3" s="1"/>
  <c r="BF10" i="3"/>
  <c r="BF11" i="3"/>
  <c r="BH11" i="3" s="1"/>
  <c r="BE5" i="3"/>
  <c r="BG5" i="3" s="1"/>
  <c r="BE6" i="3"/>
  <c r="BE7" i="3"/>
  <c r="BG7" i="3" s="1"/>
  <c r="BE8" i="3"/>
  <c r="BE20" i="3" s="1"/>
  <c r="BG20" i="3" s="1"/>
  <c r="BE9" i="3"/>
  <c r="BE10" i="3"/>
  <c r="BG10" i="3" s="1"/>
  <c r="BE11" i="3"/>
  <c r="BG11" i="3" s="1"/>
  <c r="BE4" i="3"/>
  <c r="BG4" i="3" s="1"/>
  <c r="BL101" i="3"/>
  <c r="BD101" i="3"/>
  <c r="BL92" i="3"/>
  <c r="BD92" i="3"/>
  <c r="BP91" i="3"/>
  <c r="BO91" i="3"/>
  <c r="BH91" i="3"/>
  <c r="BG91" i="3"/>
  <c r="BP90" i="3"/>
  <c r="BO90" i="3"/>
  <c r="BH90" i="3"/>
  <c r="BG90" i="3"/>
  <c r="BP89" i="3"/>
  <c r="BO89" i="3"/>
  <c r="BH89" i="3"/>
  <c r="BG89" i="3"/>
  <c r="BP88" i="3"/>
  <c r="BO88" i="3"/>
  <c r="BH88" i="3"/>
  <c r="BG88" i="3"/>
  <c r="BP87" i="3"/>
  <c r="BO87" i="3"/>
  <c r="BH87" i="3"/>
  <c r="BG87" i="3"/>
  <c r="BP86" i="3"/>
  <c r="BO86" i="3"/>
  <c r="BH86" i="3"/>
  <c r="BG86" i="3"/>
  <c r="BN100" i="3"/>
  <c r="BP100" i="3" s="1"/>
  <c r="BM100" i="3"/>
  <c r="BO100" i="3" s="1"/>
  <c r="BF100" i="3"/>
  <c r="BH100" i="3" s="1"/>
  <c r="BE100" i="3"/>
  <c r="BG100" i="3" s="1"/>
  <c r="BN99" i="3"/>
  <c r="BM99" i="3"/>
  <c r="BF99" i="3"/>
  <c r="BE99" i="3"/>
  <c r="BL61" i="3"/>
  <c r="BD61" i="3"/>
  <c r="BN60" i="3"/>
  <c r="BP60" i="3" s="1"/>
  <c r="BM60" i="3"/>
  <c r="BO60" i="3" s="1"/>
  <c r="BF60" i="3"/>
  <c r="BH60" i="3" s="1"/>
  <c r="BE60" i="3"/>
  <c r="BG60" i="3" s="1"/>
  <c r="BN59" i="3"/>
  <c r="BP59" i="3" s="1"/>
  <c r="BM59" i="3"/>
  <c r="BO59" i="3" s="1"/>
  <c r="BF59" i="3"/>
  <c r="BH59" i="3" s="1"/>
  <c r="BE59" i="3"/>
  <c r="BG59" i="3" s="1"/>
  <c r="BN52" i="3"/>
  <c r="BP52" i="3" s="1"/>
  <c r="BO52" i="3"/>
  <c r="BL52" i="3"/>
  <c r="BF52" i="3"/>
  <c r="BH52" i="3" s="1"/>
  <c r="BE52" i="3"/>
  <c r="BG52" i="3" s="1"/>
  <c r="BD52" i="3"/>
  <c r="BP51" i="3"/>
  <c r="BO51" i="3"/>
  <c r="BH51" i="3"/>
  <c r="BG51" i="3"/>
  <c r="BP50" i="3"/>
  <c r="BO50" i="3"/>
  <c r="BH50" i="3"/>
  <c r="BG50" i="3"/>
  <c r="BP49" i="3"/>
  <c r="BO49" i="3"/>
  <c r="BH49" i="3"/>
  <c r="BG49" i="3"/>
  <c r="BP48" i="3"/>
  <c r="BO48" i="3"/>
  <c r="BH48" i="3"/>
  <c r="BG48" i="3"/>
  <c r="BP47" i="3"/>
  <c r="BO47" i="3"/>
  <c r="BH47" i="3"/>
  <c r="BG47" i="3"/>
  <c r="BP46" i="3"/>
  <c r="BO46" i="3"/>
  <c r="BH46" i="3"/>
  <c r="BG46" i="3"/>
  <c r="BP45" i="3"/>
  <c r="BO45" i="3"/>
  <c r="BH45" i="3"/>
  <c r="BG45" i="3"/>
  <c r="BP44" i="3"/>
  <c r="BO44" i="3"/>
  <c r="BH44" i="3"/>
  <c r="BG44" i="3"/>
  <c r="BL21" i="3"/>
  <c r="BD21" i="3"/>
  <c r="BL12" i="3"/>
  <c r="BD12" i="3"/>
  <c r="BP11" i="3"/>
  <c r="BP9" i="3"/>
  <c r="BO9" i="3"/>
  <c r="BG9" i="3"/>
  <c r="BO6" i="3"/>
  <c r="BH5" i="3"/>
  <c r="BO4" i="3"/>
  <c r="AX91" i="3"/>
  <c r="AW91" i="3"/>
  <c r="AX90" i="3"/>
  <c r="AW90" i="3"/>
  <c r="AY90" i="3" s="1"/>
  <c r="AX89" i="3"/>
  <c r="AW89" i="3"/>
  <c r="AY89" i="3" s="1"/>
  <c r="AX88" i="3"/>
  <c r="AW88" i="3"/>
  <c r="AY88" i="3" s="1"/>
  <c r="AX87" i="3"/>
  <c r="AZ87" i="3" s="1"/>
  <c r="AW87" i="3"/>
  <c r="AY87" i="3" s="1"/>
  <c r="AX86" i="3"/>
  <c r="AZ86" i="3" s="1"/>
  <c r="AW86" i="3"/>
  <c r="AX85" i="3"/>
  <c r="AW85" i="3"/>
  <c r="AX84" i="3"/>
  <c r="AZ84" i="3" s="1"/>
  <c r="AW84" i="3"/>
  <c r="AP84" i="3"/>
  <c r="AP85" i="3"/>
  <c r="AP92" i="3" s="1"/>
  <c r="AP86" i="3"/>
  <c r="AP87" i="3"/>
  <c r="AP88" i="3"/>
  <c r="AP89" i="3"/>
  <c r="AR89" i="3" s="1"/>
  <c r="AP90" i="3"/>
  <c r="AP91" i="3"/>
  <c r="AO85" i="3"/>
  <c r="AO86" i="3"/>
  <c r="AQ86" i="3" s="1"/>
  <c r="AO87" i="3"/>
  <c r="AQ87" i="3" s="1"/>
  <c r="AO88" i="3"/>
  <c r="AO89" i="3"/>
  <c r="AO90" i="3"/>
  <c r="AO91" i="3"/>
  <c r="AQ91" i="3" s="1"/>
  <c r="AO84" i="3"/>
  <c r="AH52" i="3"/>
  <c r="C86" i="3"/>
  <c r="K44" i="3"/>
  <c r="AV101" i="3"/>
  <c r="AN101" i="3"/>
  <c r="AF101" i="3"/>
  <c r="X101" i="3"/>
  <c r="P101" i="3"/>
  <c r="H101" i="3"/>
  <c r="AH100" i="3"/>
  <c r="AG100" i="3"/>
  <c r="Z100" i="3"/>
  <c r="Y100" i="3"/>
  <c r="R100" i="3"/>
  <c r="Q100" i="3"/>
  <c r="J100" i="3"/>
  <c r="I100" i="3"/>
  <c r="E100" i="3"/>
  <c r="D100" i="3"/>
  <c r="AP99" i="3"/>
  <c r="AH99" i="3"/>
  <c r="AG99" i="3"/>
  <c r="Z99" i="3"/>
  <c r="Y99" i="3"/>
  <c r="R99" i="3"/>
  <c r="Q99" i="3"/>
  <c r="J99" i="3"/>
  <c r="I99" i="3"/>
  <c r="E99" i="3"/>
  <c r="D99" i="3"/>
  <c r="AV92" i="3"/>
  <c r="AN92" i="3"/>
  <c r="AH92" i="3"/>
  <c r="AG92" i="3"/>
  <c r="AF92" i="3"/>
  <c r="Z92" i="3"/>
  <c r="Y92" i="3"/>
  <c r="X92" i="3"/>
  <c r="R92" i="3"/>
  <c r="Q92" i="3"/>
  <c r="P92" i="3"/>
  <c r="J92" i="3"/>
  <c r="I92" i="3"/>
  <c r="H92" i="3"/>
  <c r="E92" i="3"/>
  <c r="D92" i="3"/>
  <c r="AZ91" i="3"/>
  <c r="AY91" i="3"/>
  <c r="AR91" i="3"/>
  <c r="AJ91" i="3"/>
  <c r="AI91" i="3"/>
  <c r="AB91" i="3"/>
  <c r="AA91" i="3"/>
  <c r="T91" i="3"/>
  <c r="S91" i="3"/>
  <c r="L91" i="3"/>
  <c r="K91" i="3"/>
  <c r="C91" i="3"/>
  <c r="AZ90" i="3"/>
  <c r="AR90" i="3"/>
  <c r="AQ90" i="3"/>
  <c r="AJ90" i="3"/>
  <c r="AI90" i="3"/>
  <c r="AB90" i="3"/>
  <c r="AA90" i="3"/>
  <c r="T90" i="3"/>
  <c r="S90" i="3"/>
  <c r="L90" i="3"/>
  <c r="K90" i="3"/>
  <c r="C90" i="3"/>
  <c r="AZ89" i="3"/>
  <c r="AQ89" i="3"/>
  <c r="AJ89" i="3"/>
  <c r="AI89" i="3"/>
  <c r="AB89" i="3"/>
  <c r="AA89" i="3"/>
  <c r="T89" i="3"/>
  <c r="S89" i="3"/>
  <c r="L89" i="3"/>
  <c r="K89" i="3"/>
  <c r="C89" i="3"/>
  <c r="AR88" i="3"/>
  <c r="AQ88" i="3"/>
  <c r="AJ88" i="3"/>
  <c r="AI88" i="3"/>
  <c r="AB88" i="3"/>
  <c r="AA88" i="3"/>
  <c r="T88" i="3"/>
  <c r="S88" i="3"/>
  <c r="L88" i="3"/>
  <c r="K88" i="3"/>
  <c r="C88" i="3"/>
  <c r="AR87" i="3"/>
  <c r="AJ87" i="3"/>
  <c r="AI87" i="3"/>
  <c r="AB87" i="3"/>
  <c r="AA87" i="3"/>
  <c r="T87" i="3"/>
  <c r="S87" i="3"/>
  <c r="L87" i="3"/>
  <c r="K87" i="3"/>
  <c r="C87" i="3"/>
  <c r="AY86" i="3"/>
  <c r="AR86" i="3"/>
  <c r="AJ86" i="3"/>
  <c r="AI86" i="3"/>
  <c r="AB86" i="3"/>
  <c r="AA86" i="3"/>
  <c r="T86" i="3"/>
  <c r="S86" i="3"/>
  <c r="L86" i="3"/>
  <c r="K86" i="3"/>
  <c r="AZ85" i="3"/>
  <c r="AQ85" i="3"/>
  <c r="AJ85" i="3"/>
  <c r="AI85" i="3"/>
  <c r="AB85" i="3"/>
  <c r="AA85" i="3"/>
  <c r="T85" i="3"/>
  <c r="S85" i="3"/>
  <c r="L85" i="3"/>
  <c r="K85" i="3"/>
  <c r="C85" i="3"/>
  <c r="AR84" i="3"/>
  <c r="AQ84" i="3"/>
  <c r="AJ84" i="3"/>
  <c r="AI84" i="3"/>
  <c r="AB84" i="3"/>
  <c r="AA84" i="3"/>
  <c r="T84" i="3"/>
  <c r="S84" i="3"/>
  <c r="L84" i="3"/>
  <c r="K84" i="3"/>
  <c r="C84" i="3"/>
  <c r="AV61" i="3"/>
  <c r="AN61" i="3"/>
  <c r="AF61" i="3"/>
  <c r="X61" i="3"/>
  <c r="P61" i="3"/>
  <c r="H61" i="3"/>
  <c r="AX60" i="3"/>
  <c r="AW60" i="3"/>
  <c r="AP60" i="3"/>
  <c r="AO60" i="3"/>
  <c r="AH60" i="3"/>
  <c r="AG60" i="3"/>
  <c r="Z60" i="3"/>
  <c r="Y60" i="3"/>
  <c r="R60" i="3"/>
  <c r="Q60" i="3"/>
  <c r="J60" i="3"/>
  <c r="I60" i="3"/>
  <c r="E60" i="3"/>
  <c r="D60" i="3"/>
  <c r="AX59" i="3"/>
  <c r="AW59" i="3"/>
  <c r="AW61" i="3" s="1"/>
  <c r="AP59" i="3"/>
  <c r="AO59" i="3"/>
  <c r="AH59" i="3"/>
  <c r="AG59" i="3"/>
  <c r="Z59" i="3"/>
  <c r="Y59" i="3"/>
  <c r="R59" i="3"/>
  <c r="Q59" i="3"/>
  <c r="J59" i="3"/>
  <c r="I59" i="3"/>
  <c r="E59" i="3"/>
  <c r="D59" i="3"/>
  <c r="AX52" i="3"/>
  <c r="AW52" i="3"/>
  <c r="AV52" i="3"/>
  <c r="AP52" i="3"/>
  <c r="AO52" i="3"/>
  <c r="AN52" i="3"/>
  <c r="AG52" i="3"/>
  <c r="AF52" i="3"/>
  <c r="Z52" i="3"/>
  <c r="Y52" i="3"/>
  <c r="X52" i="3"/>
  <c r="R52" i="3"/>
  <c r="Q52" i="3"/>
  <c r="P52" i="3"/>
  <c r="J52" i="3"/>
  <c r="I52" i="3"/>
  <c r="K52" i="3" s="1"/>
  <c r="H52" i="3"/>
  <c r="E52" i="3"/>
  <c r="D52" i="3"/>
  <c r="AZ51" i="3"/>
  <c r="AY51" i="3"/>
  <c r="AR51" i="3"/>
  <c r="AQ51" i="3"/>
  <c r="AJ51" i="3"/>
  <c r="AI51" i="3"/>
  <c r="AB51" i="3"/>
  <c r="AA51" i="3"/>
  <c r="T51" i="3"/>
  <c r="S51" i="3"/>
  <c r="L51" i="3"/>
  <c r="K51" i="3"/>
  <c r="C51" i="3"/>
  <c r="AZ50" i="3"/>
  <c r="AY50" i="3"/>
  <c r="AR50" i="3"/>
  <c r="AQ50" i="3"/>
  <c r="AJ50" i="3"/>
  <c r="AI50" i="3"/>
  <c r="AB50" i="3"/>
  <c r="AA50" i="3"/>
  <c r="T50" i="3"/>
  <c r="S50" i="3"/>
  <c r="L50" i="3"/>
  <c r="K50" i="3"/>
  <c r="C50" i="3"/>
  <c r="AZ49" i="3"/>
  <c r="AY49" i="3"/>
  <c r="AR49" i="3"/>
  <c r="AQ49" i="3"/>
  <c r="AJ49" i="3"/>
  <c r="AI49" i="3"/>
  <c r="AB49" i="3"/>
  <c r="AA49" i="3"/>
  <c r="T49" i="3"/>
  <c r="S49" i="3"/>
  <c r="L49" i="3"/>
  <c r="K49" i="3"/>
  <c r="C49" i="3"/>
  <c r="AZ48" i="3"/>
  <c r="AY48" i="3"/>
  <c r="AR48" i="3"/>
  <c r="AQ48" i="3"/>
  <c r="AJ48" i="3"/>
  <c r="AI48" i="3"/>
  <c r="AB48" i="3"/>
  <c r="AA48" i="3"/>
  <c r="T48" i="3"/>
  <c r="S48" i="3"/>
  <c r="L48" i="3"/>
  <c r="K48" i="3"/>
  <c r="C48" i="3"/>
  <c r="AZ47" i="3"/>
  <c r="AY47" i="3"/>
  <c r="AR47" i="3"/>
  <c r="AQ47" i="3"/>
  <c r="AJ47" i="3"/>
  <c r="AI47" i="3"/>
  <c r="AB47" i="3"/>
  <c r="AA47" i="3"/>
  <c r="T47" i="3"/>
  <c r="S47" i="3"/>
  <c r="L47" i="3"/>
  <c r="K47" i="3"/>
  <c r="C47" i="3"/>
  <c r="AZ46" i="3"/>
  <c r="AY46" i="3"/>
  <c r="AR46" i="3"/>
  <c r="AQ46" i="3"/>
  <c r="AJ46" i="3"/>
  <c r="AI46" i="3"/>
  <c r="AB46" i="3"/>
  <c r="AA46" i="3"/>
  <c r="T46" i="3"/>
  <c r="S46" i="3"/>
  <c r="L46" i="3"/>
  <c r="K46" i="3"/>
  <c r="C46" i="3"/>
  <c r="AZ45" i="3"/>
  <c r="AY45" i="3"/>
  <c r="AR45" i="3"/>
  <c r="AQ45" i="3"/>
  <c r="AJ45" i="3"/>
  <c r="AI45" i="3"/>
  <c r="AB45" i="3"/>
  <c r="AA45" i="3"/>
  <c r="T45" i="3"/>
  <c r="S45" i="3"/>
  <c r="L45" i="3"/>
  <c r="K45" i="3"/>
  <c r="C45" i="3"/>
  <c r="AZ44" i="3"/>
  <c r="AY44" i="3"/>
  <c r="AR44" i="3"/>
  <c r="AQ44" i="3"/>
  <c r="AJ44" i="3"/>
  <c r="AI44" i="3"/>
  <c r="AB44" i="3"/>
  <c r="AA44" i="3"/>
  <c r="T44" i="3"/>
  <c r="S44" i="3"/>
  <c r="L44" i="3"/>
  <c r="C44" i="3"/>
  <c r="I20" i="3"/>
  <c r="M31" i="3"/>
  <c r="M32" i="3"/>
  <c r="M27" i="3"/>
  <c r="M29" i="3"/>
  <c r="M30" i="3"/>
  <c r="M26" i="3"/>
  <c r="L26" i="3"/>
  <c r="L30" i="3"/>
  <c r="L29" i="3"/>
  <c r="L27" i="3"/>
  <c r="L32" i="3"/>
  <c r="L31" i="3"/>
  <c r="I31" i="3"/>
  <c r="I32" i="3"/>
  <c r="I27" i="3"/>
  <c r="I29" i="3"/>
  <c r="I30" i="3"/>
  <c r="I26" i="3"/>
  <c r="H26" i="3"/>
  <c r="H30" i="3"/>
  <c r="H29" i="3"/>
  <c r="H27" i="3"/>
  <c r="H32" i="3"/>
  <c r="H31" i="3"/>
  <c r="AW12" i="3"/>
  <c r="AY12" i="3" s="1"/>
  <c r="AR12" i="3"/>
  <c r="AP12" i="3"/>
  <c r="AQ12" i="3"/>
  <c r="AO12" i="3"/>
  <c r="AV21" i="3"/>
  <c r="AX20" i="3"/>
  <c r="AZ20" i="3" s="1"/>
  <c r="AW20" i="3"/>
  <c r="AY20" i="3" s="1"/>
  <c r="AX19" i="3"/>
  <c r="AZ19" i="3" s="1"/>
  <c r="AW19" i="3"/>
  <c r="AY19" i="3" s="1"/>
  <c r="AX12" i="3"/>
  <c r="AZ12" i="3" s="1"/>
  <c r="AV12" i="3"/>
  <c r="AZ11" i="3"/>
  <c r="AY11" i="3"/>
  <c r="AZ10" i="3"/>
  <c r="AY10" i="3"/>
  <c r="AZ9" i="3"/>
  <c r="AY9" i="3"/>
  <c r="AZ8" i="3"/>
  <c r="AY8" i="3"/>
  <c r="AZ7" i="3"/>
  <c r="AY7" i="3"/>
  <c r="AZ6" i="3"/>
  <c r="AY6" i="3"/>
  <c r="AZ5" i="3"/>
  <c r="AY5" i="3"/>
  <c r="AZ4" i="3"/>
  <c r="AY4" i="3"/>
  <c r="AN21" i="3"/>
  <c r="AP20" i="3"/>
  <c r="AR20" i="3" s="1"/>
  <c r="AO20" i="3"/>
  <c r="AQ20" i="3" s="1"/>
  <c r="AP19" i="3"/>
  <c r="AO19" i="3"/>
  <c r="AQ19" i="3" s="1"/>
  <c r="AN12" i="3"/>
  <c r="AR11" i="3"/>
  <c r="AQ11" i="3"/>
  <c r="AR10" i="3"/>
  <c r="AQ10" i="3"/>
  <c r="AR9" i="3"/>
  <c r="AQ9" i="3"/>
  <c r="AR8" i="3"/>
  <c r="AQ8" i="3"/>
  <c r="AR7" i="3"/>
  <c r="AQ7" i="3"/>
  <c r="AR6" i="3"/>
  <c r="AQ6" i="3"/>
  <c r="AR5" i="3"/>
  <c r="AQ5" i="3"/>
  <c r="AR4" i="3"/>
  <c r="AQ4" i="3"/>
  <c r="L21" i="3"/>
  <c r="K21" i="3"/>
  <c r="I21" i="3"/>
  <c r="AF21" i="3"/>
  <c r="AH20" i="3"/>
  <c r="AJ20" i="3" s="1"/>
  <c r="AG20" i="3"/>
  <c r="AI20" i="3" s="1"/>
  <c r="AH19" i="3"/>
  <c r="AJ19" i="3" s="1"/>
  <c r="AG19" i="3"/>
  <c r="AI19" i="3" s="1"/>
  <c r="AH12" i="3"/>
  <c r="AJ12" i="3" s="1"/>
  <c r="AG12" i="3"/>
  <c r="AI12" i="3" s="1"/>
  <c r="AF12" i="3"/>
  <c r="AJ11" i="3"/>
  <c r="AI11" i="3"/>
  <c r="AJ10" i="3"/>
  <c r="AI10" i="3"/>
  <c r="AJ9" i="3"/>
  <c r="AI9" i="3"/>
  <c r="AJ8" i="3"/>
  <c r="AI8" i="3"/>
  <c r="AJ7" i="3"/>
  <c r="AI7" i="3"/>
  <c r="AJ6" i="3"/>
  <c r="AI6" i="3"/>
  <c r="AJ5" i="3"/>
  <c r="AI5" i="3"/>
  <c r="AJ4" i="3"/>
  <c r="AI4" i="3"/>
  <c r="T12" i="3"/>
  <c r="S12" i="3"/>
  <c r="L12" i="3"/>
  <c r="K12" i="3"/>
  <c r="X21" i="3"/>
  <c r="Z20" i="3"/>
  <c r="AB20" i="3" s="1"/>
  <c r="Y20" i="3"/>
  <c r="AA20" i="3" s="1"/>
  <c r="Z19" i="3"/>
  <c r="AB19" i="3" s="1"/>
  <c r="Y19" i="3"/>
  <c r="AA19" i="3" s="1"/>
  <c r="Z12" i="3"/>
  <c r="AB12" i="3" s="1"/>
  <c r="Y12" i="3"/>
  <c r="AA12" i="3" s="1"/>
  <c r="X12" i="3"/>
  <c r="AB11" i="3"/>
  <c r="AA11" i="3"/>
  <c r="AB10" i="3"/>
  <c r="AA10" i="3"/>
  <c r="AB9" i="3"/>
  <c r="AA9" i="3"/>
  <c r="AB8" i="3"/>
  <c r="AA8" i="3"/>
  <c r="AB7" i="3"/>
  <c r="AA7" i="3"/>
  <c r="AB6" i="3"/>
  <c r="AA6" i="3"/>
  <c r="AB5" i="3"/>
  <c r="AA5" i="3"/>
  <c r="AB4" i="3"/>
  <c r="AA4" i="3"/>
  <c r="K20" i="3"/>
  <c r="T11" i="3"/>
  <c r="S11" i="3"/>
  <c r="T10" i="3"/>
  <c r="S10" i="3"/>
  <c r="T9" i="3"/>
  <c r="S9" i="3"/>
  <c r="T8" i="3"/>
  <c r="S8" i="3"/>
  <c r="T7" i="3"/>
  <c r="S7" i="3"/>
  <c r="T6" i="3"/>
  <c r="S6" i="3"/>
  <c r="T5" i="3"/>
  <c r="S5" i="3"/>
  <c r="T4" i="3"/>
  <c r="S4" i="3"/>
  <c r="K5" i="3"/>
  <c r="L5" i="3"/>
  <c r="K6" i="3"/>
  <c r="L6" i="3"/>
  <c r="K7" i="3"/>
  <c r="L7" i="3"/>
  <c r="K8" i="3"/>
  <c r="L8" i="3"/>
  <c r="K9" i="3"/>
  <c r="L9" i="3"/>
  <c r="K10" i="3"/>
  <c r="L10" i="3"/>
  <c r="K11" i="3"/>
  <c r="L11" i="3"/>
  <c r="L4" i="3"/>
  <c r="K4" i="3"/>
  <c r="P21" i="3"/>
  <c r="R20" i="3"/>
  <c r="T20" i="3" s="1"/>
  <c r="Q20" i="3"/>
  <c r="S20" i="3" s="1"/>
  <c r="R19" i="3"/>
  <c r="T19" i="3" s="1"/>
  <c r="Q19" i="3"/>
  <c r="S19" i="3" s="1"/>
  <c r="R12" i="3"/>
  <c r="Q12" i="3"/>
  <c r="P12" i="3"/>
  <c r="I19" i="3"/>
  <c r="K19" i="3" s="1"/>
  <c r="J20" i="3"/>
  <c r="L20" i="3" s="1"/>
  <c r="J19" i="3"/>
  <c r="H21" i="3"/>
  <c r="D20" i="3"/>
  <c r="D21" i="3" s="1"/>
  <c r="E20" i="3"/>
  <c r="D19" i="3"/>
  <c r="E19" i="3"/>
  <c r="J12" i="3"/>
  <c r="I12" i="3"/>
  <c r="H12" i="3"/>
  <c r="E12" i="3"/>
  <c r="D12" i="3"/>
  <c r="C11" i="3"/>
  <c r="C10" i="3"/>
  <c r="C9" i="3"/>
  <c r="C8" i="3"/>
  <c r="C7" i="3"/>
  <c r="C6" i="3"/>
  <c r="C5" i="3"/>
  <c r="C4" i="3"/>
  <c r="CD20" i="3" l="1"/>
  <c r="CF20" i="3" s="1"/>
  <c r="CF5" i="3"/>
  <c r="CD19" i="3"/>
  <c r="CF19" i="3" s="1"/>
  <c r="BU101" i="3"/>
  <c r="BW101" i="3" s="1"/>
  <c r="BV61" i="3"/>
  <c r="BX61" i="3" s="1"/>
  <c r="BU61" i="3"/>
  <c r="BW61" i="3" s="1"/>
  <c r="BU20" i="3"/>
  <c r="BW20" i="3" s="1"/>
  <c r="CC19" i="3"/>
  <c r="CE19" i="3" s="1"/>
  <c r="CD12" i="3"/>
  <c r="CF12" i="3" s="1"/>
  <c r="CC61" i="3"/>
  <c r="CE61" i="3" s="1"/>
  <c r="BV20" i="3"/>
  <c r="BX20" i="3" s="1"/>
  <c r="BW99" i="3"/>
  <c r="CD101" i="3"/>
  <c r="CF101" i="3" s="1"/>
  <c r="BX59" i="3"/>
  <c r="BU19" i="3"/>
  <c r="BW19" i="3" s="1"/>
  <c r="BW5" i="3"/>
  <c r="CD61" i="3"/>
  <c r="CF61" i="3" s="1"/>
  <c r="CC101" i="3"/>
  <c r="CE101" i="3" s="1"/>
  <c r="BV19" i="3"/>
  <c r="BX19" i="3" s="1"/>
  <c r="BU12" i="3"/>
  <c r="BW12" i="3" s="1"/>
  <c r="CC20" i="3"/>
  <c r="CE20" i="3" s="1"/>
  <c r="BV101" i="3"/>
  <c r="BX101" i="3" s="1"/>
  <c r="CF59" i="3"/>
  <c r="CE4" i="3"/>
  <c r="CE5" i="3"/>
  <c r="CC12" i="3"/>
  <c r="CE12" i="3" s="1"/>
  <c r="CE99" i="3"/>
  <c r="CF100" i="3"/>
  <c r="BV12" i="3"/>
  <c r="BX12" i="3" s="1"/>
  <c r="BX4" i="3"/>
  <c r="BX5" i="3"/>
  <c r="BN12" i="3"/>
  <c r="BP12" i="3" s="1"/>
  <c r="BM20" i="3"/>
  <c r="BO20" i="3" s="1"/>
  <c r="BM12" i="3"/>
  <c r="BO12" i="3" s="1"/>
  <c r="BM61" i="3"/>
  <c r="BO61" i="3" s="1"/>
  <c r="BM19" i="3"/>
  <c r="BO19" i="3" s="1"/>
  <c r="BF20" i="3"/>
  <c r="BH20" i="3" s="1"/>
  <c r="BH10" i="3"/>
  <c r="BF12" i="3"/>
  <c r="BH12" i="3" s="1"/>
  <c r="BG8" i="3"/>
  <c r="BE12" i="3"/>
  <c r="BG12" i="3" s="1"/>
  <c r="BG6" i="3"/>
  <c r="BH4" i="3"/>
  <c r="BF19" i="3"/>
  <c r="BP4" i="3"/>
  <c r="BN19" i="3"/>
  <c r="BP19" i="3" s="1"/>
  <c r="BN20" i="3"/>
  <c r="BP20" i="3" s="1"/>
  <c r="BE19" i="3"/>
  <c r="BE61" i="3"/>
  <c r="BG61" i="3" s="1"/>
  <c r="BN61" i="3"/>
  <c r="BP61" i="3" s="1"/>
  <c r="BN101" i="3"/>
  <c r="BP101" i="3" s="1"/>
  <c r="BP99" i="3"/>
  <c r="BH99" i="3"/>
  <c r="BF101" i="3"/>
  <c r="BH101" i="3" s="1"/>
  <c r="BE101" i="3"/>
  <c r="BG101" i="3" s="1"/>
  <c r="BG99" i="3"/>
  <c r="BM101" i="3"/>
  <c r="BO101" i="3" s="1"/>
  <c r="BO99" i="3"/>
  <c r="BO84" i="3"/>
  <c r="BO85" i="3"/>
  <c r="BM92" i="3"/>
  <c r="BO92" i="3" s="1"/>
  <c r="BP84" i="3"/>
  <c r="BP85" i="3"/>
  <c r="BN92" i="3"/>
  <c r="BP92" i="3" s="1"/>
  <c r="BF61" i="3"/>
  <c r="BH61" i="3" s="1"/>
  <c r="BE92" i="3"/>
  <c r="BG92" i="3" s="1"/>
  <c r="BG84" i="3"/>
  <c r="BG85" i="3"/>
  <c r="BF92" i="3"/>
  <c r="BH92" i="3" s="1"/>
  <c r="BH84" i="3"/>
  <c r="BH85" i="3"/>
  <c r="AW100" i="3"/>
  <c r="AY100" i="3" s="1"/>
  <c r="AW99" i="3"/>
  <c r="AY99" i="3" s="1"/>
  <c r="AX100" i="3"/>
  <c r="AZ100" i="3" s="1"/>
  <c r="AX99" i="3"/>
  <c r="AY85" i="3"/>
  <c r="AW92" i="3"/>
  <c r="AY92" i="3" s="1"/>
  <c r="AY84" i="3"/>
  <c r="AX92" i="3"/>
  <c r="AZ92" i="3" s="1"/>
  <c r="AZ88" i="3"/>
  <c r="AP100" i="3"/>
  <c r="AP101" i="3" s="1"/>
  <c r="AR85" i="3"/>
  <c r="AO92" i="3"/>
  <c r="AQ92" i="3" s="1"/>
  <c r="AO100" i="3"/>
  <c r="AO99" i="3"/>
  <c r="AO101" i="3" s="1"/>
  <c r="AQ101" i="3" s="1"/>
  <c r="AR59" i="3"/>
  <c r="AO61" i="3"/>
  <c r="AP61" i="3"/>
  <c r="AQ52" i="3"/>
  <c r="AG101" i="3"/>
  <c r="AH101" i="3"/>
  <c r="AH61" i="3"/>
  <c r="AI59" i="3"/>
  <c r="AB92" i="3"/>
  <c r="Y101" i="3"/>
  <c r="AB60" i="3"/>
  <c r="Z61" i="3"/>
  <c r="Q101" i="3"/>
  <c r="Q61" i="3"/>
  <c r="K100" i="3"/>
  <c r="E101" i="3"/>
  <c r="L100" i="3"/>
  <c r="T92" i="3"/>
  <c r="AJ100" i="3"/>
  <c r="D101" i="3"/>
  <c r="AQ100" i="3"/>
  <c r="K99" i="3"/>
  <c r="AA100" i="3"/>
  <c r="AA92" i="3"/>
  <c r="K92" i="3"/>
  <c r="T52" i="3"/>
  <c r="T60" i="3"/>
  <c r="AZ60" i="3"/>
  <c r="AJ52" i="3"/>
  <c r="L60" i="3"/>
  <c r="AR60" i="3"/>
  <c r="C60" i="3"/>
  <c r="K59" i="3"/>
  <c r="AY52" i="3"/>
  <c r="AA59" i="3"/>
  <c r="C92" i="3"/>
  <c r="AI92" i="3"/>
  <c r="AJ92" i="3"/>
  <c r="AR92" i="3"/>
  <c r="L99" i="3"/>
  <c r="AR99" i="3"/>
  <c r="L92" i="3"/>
  <c r="T100" i="3"/>
  <c r="C100" i="3"/>
  <c r="T99" i="3"/>
  <c r="S92" i="3"/>
  <c r="AA99" i="3"/>
  <c r="AB100" i="3"/>
  <c r="AB99" i="3"/>
  <c r="AX61" i="3"/>
  <c r="AR52" i="3"/>
  <c r="R61" i="3"/>
  <c r="AG61" i="3"/>
  <c r="L52" i="3"/>
  <c r="AA52" i="3"/>
  <c r="AA60" i="3"/>
  <c r="AY60" i="3"/>
  <c r="AI52" i="3"/>
  <c r="K60" i="3"/>
  <c r="AI60" i="3"/>
  <c r="C59" i="3"/>
  <c r="S52" i="3"/>
  <c r="AJ60" i="3"/>
  <c r="AQ60" i="3"/>
  <c r="L59" i="3"/>
  <c r="S60" i="3"/>
  <c r="AB52" i="3"/>
  <c r="C99" i="3"/>
  <c r="S99" i="3"/>
  <c r="AI99" i="3"/>
  <c r="AR100" i="3"/>
  <c r="R101" i="3"/>
  <c r="AJ99" i="3"/>
  <c r="I101" i="3"/>
  <c r="J101" i="3"/>
  <c r="S100" i="3"/>
  <c r="AI100" i="3"/>
  <c r="Z101" i="3"/>
  <c r="AY59" i="3"/>
  <c r="C52" i="3"/>
  <c r="AZ52" i="3"/>
  <c r="D61" i="3"/>
  <c r="S59" i="3"/>
  <c r="E61" i="3"/>
  <c r="T59" i="3"/>
  <c r="AJ59" i="3"/>
  <c r="AZ59" i="3"/>
  <c r="I61" i="3"/>
  <c r="J61" i="3"/>
  <c r="Y61" i="3"/>
  <c r="AQ59" i="3"/>
  <c r="AB59" i="3"/>
  <c r="AP21" i="3"/>
  <c r="AR21" i="3" s="1"/>
  <c r="AR19" i="3"/>
  <c r="AW21" i="3"/>
  <c r="AY21" i="3" s="1"/>
  <c r="AX21" i="3"/>
  <c r="AZ21" i="3" s="1"/>
  <c r="AO21" i="3"/>
  <c r="AQ21" i="3" s="1"/>
  <c r="AG21" i="3"/>
  <c r="AI21" i="3" s="1"/>
  <c r="AH21" i="3"/>
  <c r="AJ21" i="3" s="1"/>
  <c r="Y21" i="3"/>
  <c r="AA21" i="3" s="1"/>
  <c r="Z21" i="3"/>
  <c r="AB21" i="3" s="1"/>
  <c r="Q21" i="3"/>
  <c r="S21" i="3" s="1"/>
  <c r="R21" i="3"/>
  <c r="T21" i="3" s="1"/>
  <c r="J21" i="3"/>
  <c r="L19" i="3"/>
  <c r="C19" i="3"/>
  <c r="C20" i="3"/>
  <c r="E21" i="3"/>
  <c r="C12" i="3"/>
  <c r="CD21" i="3" l="1"/>
  <c r="CF21" i="3" s="1"/>
  <c r="BU21" i="3"/>
  <c r="BW21" i="3" s="1"/>
  <c r="BV21" i="3"/>
  <c r="BX21" i="3" s="1"/>
  <c r="CC21" i="3"/>
  <c r="CE21" i="3" s="1"/>
  <c r="BM21" i="3"/>
  <c r="BO21" i="3" s="1"/>
  <c r="BF21" i="3"/>
  <c r="BH21" i="3" s="1"/>
  <c r="BH19" i="3"/>
  <c r="BN21" i="3"/>
  <c r="BP21" i="3" s="1"/>
  <c r="BE21" i="3"/>
  <c r="BG21" i="3" s="1"/>
  <c r="BG19" i="3"/>
  <c r="AX101" i="3"/>
  <c r="AZ101" i="3" s="1"/>
  <c r="AW101" i="3"/>
  <c r="AY101" i="3" s="1"/>
  <c r="AZ99" i="3"/>
  <c r="AQ99" i="3"/>
  <c r="AJ61" i="3"/>
  <c r="S101" i="3"/>
  <c r="S61" i="3"/>
  <c r="AB101" i="3"/>
  <c r="AR101" i="3"/>
  <c r="T101" i="3"/>
  <c r="AJ101" i="3"/>
  <c r="L101" i="3"/>
  <c r="AI101" i="3"/>
  <c r="AA101" i="3"/>
  <c r="K101" i="3"/>
  <c r="AZ61" i="3"/>
  <c r="AB61" i="3"/>
  <c r="L61" i="3"/>
  <c r="T61" i="3"/>
  <c r="C61" i="3"/>
  <c r="C101" i="3"/>
  <c r="AI61" i="3"/>
  <c r="AY61" i="3"/>
  <c r="AA61" i="3"/>
  <c r="K61" i="3"/>
  <c r="AQ61" i="3"/>
  <c r="AR61" i="3"/>
  <c r="C21" i="3"/>
</calcChain>
</file>

<file path=xl/sharedStrings.xml><?xml version="1.0" encoding="utf-8"?>
<sst xmlns="http://schemas.openxmlformats.org/spreadsheetml/2006/main" count="1399" uniqueCount="41">
  <si>
    <t>Cluster 1</t>
  </si>
  <si>
    <t>Cluster 2</t>
  </si>
  <si>
    <t>Cluster 3</t>
  </si>
  <si>
    <t>Cluster 4</t>
  </si>
  <si>
    <t>Cluster 5</t>
  </si>
  <si>
    <t>Cluster 12</t>
  </si>
  <si>
    <t>Cluster 14</t>
  </si>
  <si>
    <t>Cluster 15</t>
  </si>
  <si>
    <t>Total cells</t>
  </si>
  <si>
    <t>All</t>
  </si>
  <si>
    <t>WNTi</t>
  </si>
  <si>
    <t>FGF8</t>
  </si>
  <si>
    <t>in</t>
  </si>
  <si>
    <t>Cluster X</t>
  </si>
  <si>
    <t>&gt;</t>
  </si>
  <si>
    <t>FGF8 or CTL</t>
  </si>
  <si>
    <t>NR2F1</t>
  </si>
  <si>
    <t>n° cells</t>
  </si>
  <si>
    <t>%</t>
  </si>
  <si>
    <t>TOTAL</t>
  </si>
  <si>
    <t>neurons</t>
  </si>
  <si>
    <t>NPs</t>
  </si>
  <si>
    <t>FGFR3</t>
  </si>
  <si>
    <t>total</t>
  </si>
  <si>
    <t>ER81 (ETV1)</t>
  </si>
  <si>
    <t>WNT7B</t>
  </si>
  <si>
    <t>EMX2</t>
  </si>
  <si>
    <t>PAX6</t>
  </si>
  <si>
    <t>TOTAL CONDITION</t>
  </si>
  <si>
    <t>CTRLa and FGF8a</t>
  </si>
  <si>
    <t>CTRLb and FGF8b</t>
  </si>
  <si>
    <t>Error bars</t>
  </si>
  <si>
    <t>ETV5</t>
  </si>
  <si>
    <t>CRYM</t>
  </si>
  <si>
    <t>TSHZ2</t>
  </si>
  <si>
    <t>ODZ3 (TENM3)</t>
  </si>
  <si>
    <t>statistic analysis</t>
  </si>
  <si>
    <t>batch a</t>
  </si>
  <si>
    <t>batch b</t>
  </si>
  <si>
    <t>WNTi+FGF8</t>
  </si>
  <si>
    <t>TEST.T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</si>
</sst>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3" xfId="0" applyBorder="1"/>
    <xf numFmtId="0" fontId="0" fillId="0" borderId="2" xfId="0" applyBorder="1"/>
    <xf numFmtId="164" fontId="0" fillId="0" borderId="0" xfId="0" applyNumberFormat="1"/>
    <xf numFmtId="164" fontId="0" fillId="0" borderId="3" xfId="0" applyNumberFormat="1" applyBorder="1"/>
    <xf numFmtId="164" fontId="0" fillId="0" borderId="2" xfId="0" applyNumberFormat="1" applyBorder="1"/>
    <xf numFmtId="0" fontId="1" fillId="0" borderId="4" xfId="0" applyFont="1" applyBorder="1"/>
    <xf numFmtId="0" fontId="0" fillId="3" borderId="1" xfId="0" applyFill="1" applyBorder="1"/>
    <xf numFmtId="0" fontId="0" fillId="4" borderId="1" xfId="0" applyFill="1" applyBorder="1"/>
    <xf numFmtId="0" fontId="0" fillId="4" borderId="0" xfId="0" applyFill="1"/>
    <xf numFmtId="0" fontId="0" fillId="3" borderId="0" xfId="0" applyFill="1"/>
    <xf numFmtId="0" fontId="2" fillId="0" borderId="0" xfId="0" applyFont="1"/>
    <xf numFmtId="0" fontId="1" fillId="0" borderId="0" xfId="0" applyFont="1"/>
    <xf numFmtId="0" fontId="1" fillId="2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Number of </a:t>
            </a:r>
          </a:p>
          <a:p>
            <a:pPr>
              <a:defRPr/>
            </a:pPr>
            <a:r>
              <a:rPr lang="en-GB"/>
              <a:t>glutamatergic cells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Arealization!$D$3</c:f>
              <c:strCache>
                <c:ptCount val="1"/>
                <c:pt idx="0">
                  <c:v>WNTi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Arealization!$B$19:$B$20</c:f>
              <c:strCache>
                <c:ptCount val="2"/>
                <c:pt idx="0">
                  <c:v>neurons</c:v>
                </c:pt>
                <c:pt idx="1">
                  <c:v>NPs</c:v>
                </c:pt>
              </c:strCache>
            </c:strRef>
          </c:cat>
          <c:val>
            <c:numRef>
              <c:f>Arealization!$D$19:$D$20</c:f>
              <c:numCache>
                <c:formatCode>General</c:formatCode>
                <c:ptCount val="2"/>
                <c:pt idx="0">
                  <c:v>4125</c:v>
                </c:pt>
                <c:pt idx="1">
                  <c:v>3560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C-49DC-8FF4-9FD6FD5B5020}"/>
            </c:ext>
          </c:extLst>
        </c:ser>
        <c:ser>
          <c:idx val="2"/>
          <c:order val="1"/>
          <c:tx>
            <c:strRef>
              <c:f>Arealization!$E$3</c:f>
              <c:strCache>
                <c:ptCount val="1"/>
                <c:pt idx="0">
                  <c:v>FGF8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Arealization!$B$19:$B$20</c:f>
              <c:strCache>
                <c:ptCount val="2"/>
                <c:pt idx="0">
                  <c:v>neurons</c:v>
                </c:pt>
                <c:pt idx="1">
                  <c:v>NPs</c:v>
                </c:pt>
              </c:strCache>
            </c:strRef>
          </c:cat>
          <c:val>
            <c:numRef>
              <c:f>Arealization!$E$19:$E$20</c:f>
              <c:numCache>
                <c:formatCode>General</c:formatCode>
                <c:ptCount val="2"/>
                <c:pt idx="0">
                  <c:v>796</c:v>
                </c:pt>
                <c:pt idx="1">
                  <c:v>1861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BC-49DC-8FF4-9FD6FD5B502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544801936"/>
        <c:axId val="544800336"/>
      </c:barChart>
      <c:catAx>
        <c:axId val="54480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800336"/>
        <c:crosses val="autoZero"/>
        <c:auto val="1"/>
        <c:lblAlgn val="ctr"/>
        <c:lblOffset val="100"/>
        <c:noMultiLvlLbl val="0"/>
      </c:catAx>
      <c:valAx>
        <c:axId val="54480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80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Effect of FGF8 treatment on R-C genes (neurons)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Arealization!$H$25</c:f>
              <c:strCache>
                <c:ptCount val="1"/>
                <c:pt idx="0">
                  <c:v>WNTi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Arealization!$P$26:$P$35</c:f>
                <c:numCache>
                  <c:formatCode>General</c:formatCode>
                  <c:ptCount val="10"/>
                  <c:pt idx="0">
                    <c:v>1.4171075837742515</c:v>
                  </c:pt>
                  <c:pt idx="1">
                    <c:v>0.31922398589065226</c:v>
                  </c:pt>
                  <c:pt idx="2">
                    <c:v>0.33156966490299822</c:v>
                  </c:pt>
                  <c:pt idx="3">
                    <c:v>1.6340388007054685</c:v>
                  </c:pt>
                  <c:pt idx="4">
                    <c:v>0.38977072310405697</c:v>
                  </c:pt>
                  <c:pt idx="5">
                    <c:v>3.3412698412698414</c:v>
                  </c:pt>
                  <c:pt idx="6">
                    <c:v>0.32186948853615549</c:v>
                  </c:pt>
                  <c:pt idx="7">
                    <c:v>0.8350970017636683</c:v>
                  </c:pt>
                  <c:pt idx="8">
                    <c:v>0.47883597883597856</c:v>
                  </c:pt>
                  <c:pt idx="9">
                    <c:v>3.1746031746031633E-2</c:v>
                  </c:pt>
                </c:numCache>
              </c:numRef>
            </c:plus>
            <c:minus>
              <c:numRef>
                <c:f>Arealization!$P$26:$P$35</c:f>
                <c:numCache>
                  <c:formatCode>General</c:formatCode>
                  <c:ptCount val="10"/>
                  <c:pt idx="0">
                    <c:v>1.4171075837742515</c:v>
                  </c:pt>
                  <c:pt idx="1">
                    <c:v>0.31922398589065226</c:v>
                  </c:pt>
                  <c:pt idx="2">
                    <c:v>0.33156966490299822</c:v>
                  </c:pt>
                  <c:pt idx="3">
                    <c:v>1.6340388007054685</c:v>
                  </c:pt>
                  <c:pt idx="4">
                    <c:v>0.38977072310405697</c:v>
                  </c:pt>
                  <c:pt idx="5">
                    <c:v>3.3412698412698414</c:v>
                  </c:pt>
                  <c:pt idx="6">
                    <c:v>0.32186948853615549</c:v>
                  </c:pt>
                  <c:pt idx="7">
                    <c:v>0.8350970017636683</c:v>
                  </c:pt>
                  <c:pt idx="8">
                    <c:v>0.47883597883597856</c:v>
                  </c:pt>
                  <c:pt idx="9">
                    <c:v>3.1746031746031633E-2</c:v>
                  </c:pt>
                </c:numCache>
              </c:numRef>
            </c:minus>
            <c:spPr>
              <a:noFill/>
              <a:ln w="9525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f>Arealization!$G$26:$G$35</c:f>
              <c:strCache>
                <c:ptCount val="10"/>
                <c:pt idx="0">
                  <c:v>PAX6</c:v>
                </c:pt>
                <c:pt idx="1">
                  <c:v>ER81 (ETV1)</c:v>
                </c:pt>
                <c:pt idx="2">
                  <c:v>ETV5</c:v>
                </c:pt>
                <c:pt idx="3">
                  <c:v>WNT7B</c:v>
                </c:pt>
                <c:pt idx="4">
                  <c:v>EMX2</c:v>
                </c:pt>
                <c:pt idx="5">
                  <c:v>NR2F1</c:v>
                </c:pt>
                <c:pt idx="6">
                  <c:v>FGFR3</c:v>
                </c:pt>
                <c:pt idx="7">
                  <c:v>CRYM</c:v>
                </c:pt>
                <c:pt idx="8">
                  <c:v>TSHZ2</c:v>
                </c:pt>
                <c:pt idx="9">
                  <c:v>ODZ3 (TENM3)</c:v>
                </c:pt>
              </c:strCache>
            </c:strRef>
          </c:cat>
          <c:val>
            <c:numRef>
              <c:f>Arealization!$H$26:$H$35</c:f>
              <c:numCache>
                <c:formatCode>0.0</c:formatCode>
                <c:ptCount val="10"/>
                <c:pt idx="0">
                  <c:v>27.24848484848485</c:v>
                </c:pt>
                <c:pt idx="1">
                  <c:v>6.4484848484848474</c:v>
                </c:pt>
                <c:pt idx="2">
                  <c:v>2.2303030303030305</c:v>
                </c:pt>
                <c:pt idx="3">
                  <c:v>24.509090909090908</c:v>
                </c:pt>
                <c:pt idx="4">
                  <c:v>25.43030303030303</c:v>
                </c:pt>
                <c:pt idx="5">
                  <c:v>76.290909090909082</c:v>
                </c:pt>
                <c:pt idx="6">
                  <c:v>5.6969696969696972</c:v>
                </c:pt>
                <c:pt idx="7">
                  <c:v>3.2484848484848485</c:v>
                </c:pt>
                <c:pt idx="8">
                  <c:v>11.006060606060606</c:v>
                </c:pt>
                <c:pt idx="9">
                  <c:v>31.078787878787878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6-4069-8E93-8A52AB0653FD}"/>
            </c:ext>
          </c:extLst>
        </c:ser>
        <c:ser>
          <c:idx val="1"/>
          <c:order val="1"/>
          <c:tx>
            <c:strRef>
              <c:f>Arealization!$I$25</c:f>
              <c:strCache>
                <c:ptCount val="1"/>
                <c:pt idx="0">
                  <c:v>FGF8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Arealization!$Q$26:$Q$35</c:f>
                <c:numCache>
                  <c:formatCode>General</c:formatCode>
                  <c:ptCount val="10"/>
                  <c:pt idx="0">
                    <c:v>3.7069265576052888</c:v>
                  </c:pt>
                  <c:pt idx="1">
                    <c:v>4.5736846774909088</c:v>
                  </c:pt>
                  <c:pt idx="2">
                    <c:v>0.61935668802850086</c:v>
                  </c:pt>
                  <c:pt idx="3">
                    <c:v>1.8939006162854959</c:v>
                  </c:pt>
                  <c:pt idx="4">
                    <c:v>1.4093350531998394</c:v>
                  </c:pt>
                  <c:pt idx="5">
                    <c:v>4.3406154665137926</c:v>
                  </c:pt>
                  <c:pt idx="6">
                    <c:v>0.29415177139425175</c:v>
                  </c:pt>
                  <c:pt idx="7">
                    <c:v>0.22146693693140318</c:v>
                  </c:pt>
                  <c:pt idx="8">
                    <c:v>1.5949714379312498</c:v>
                  </c:pt>
                  <c:pt idx="9">
                    <c:v>2.2436750544283166</c:v>
                  </c:pt>
                </c:numCache>
              </c:numRef>
            </c:plus>
            <c:minus>
              <c:numRef>
                <c:f>Arealization!$Q$26:$Q$35</c:f>
                <c:numCache>
                  <c:formatCode>General</c:formatCode>
                  <c:ptCount val="10"/>
                  <c:pt idx="0">
                    <c:v>3.7069265576052888</c:v>
                  </c:pt>
                  <c:pt idx="1">
                    <c:v>4.5736846774909088</c:v>
                  </c:pt>
                  <c:pt idx="2">
                    <c:v>0.61935668802850086</c:v>
                  </c:pt>
                  <c:pt idx="3">
                    <c:v>1.8939006162854959</c:v>
                  </c:pt>
                  <c:pt idx="4">
                    <c:v>1.4093350531998394</c:v>
                  </c:pt>
                  <c:pt idx="5">
                    <c:v>4.3406154665137926</c:v>
                  </c:pt>
                  <c:pt idx="6">
                    <c:v>0.29415177139425175</c:v>
                  </c:pt>
                  <c:pt idx="7">
                    <c:v>0.22146693693140318</c:v>
                  </c:pt>
                  <c:pt idx="8">
                    <c:v>1.5949714379312498</c:v>
                  </c:pt>
                  <c:pt idx="9">
                    <c:v>2.2436750544283166</c:v>
                  </c:pt>
                </c:numCache>
              </c:numRef>
            </c:minus>
            <c:spPr>
              <a:noFill/>
              <a:ln w="9525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f>Arealization!$G$26:$G$35</c:f>
              <c:strCache>
                <c:ptCount val="10"/>
                <c:pt idx="0">
                  <c:v>PAX6</c:v>
                </c:pt>
                <c:pt idx="1">
                  <c:v>ER81 (ETV1)</c:v>
                </c:pt>
                <c:pt idx="2">
                  <c:v>ETV5</c:v>
                </c:pt>
                <c:pt idx="3">
                  <c:v>WNT7B</c:v>
                </c:pt>
                <c:pt idx="4">
                  <c:v>EMX2</c:v>
                </c:pt>
                <c:pt idx="5">
                  <c:v>NR2F1</c:v>
                </c:pt>
                <c:pt idx="6">
                  <c:v>FGFR3</c:v>
                </c:pt>
                <c:pt idx="7">
                  <c:v>CRYM</c:v>
                </c:pt>
                <c:pt idx="8">
                  <c:v>TSHZ2</c:v>
                </c:pt>
                <c:pt idx="9">
                  <c:v>ODZ3 (TENM3)</c:v>
                </c:pt>
              </c:strCache>
            </c:strRef>
          </c:cat>
          <c:val>
            <c:numRef>
              <c:f>Arealization!$I$26:$I$35</c:f>
              <c:numCache>
                <c:formatCode>0.0</c:formatCode>
                <c:ptCount val="10"/>
                <c:pt idx="0">
                  <c:v>42.336683417085425</c:v>
                </c:pt>
                <c:pt idx="1">
                  <c:v>44.346733668341706</c:v>
                </c:pt>
                <c:pt idx="2">
                  <c:v>1.6331658291457287</c:v>
                </c:pt>
                <c:pt idx="3">
                  <c:v>33.91959798994975</c:v>
                </c:pt>
                <c:pt idx="4">
                  <c:v>41.457286432160807</c:v>
                </c:pt>
                <c:pt idx="5">
                  <c:v>15.577889447236181</c:v>
                </c:pt>
                <c:pt idx="6">
                  <c:v>1.7587939698492463</c:v>
                </c:pt>
                <c:pt idx="7">
                  <c:v>0.62814070351758799</c:v>
                </c:pt>
                <c:pt idx="8">
                  <c:v>11.809045226130653</c:v>
                </c:pt>
                <c:pt idx="9">
                  <c:v>17.211055276381909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6-4069-8E93-8A52AB065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2505976"/>
        <c:axId val="742501816"/>
      </c:barChart>
      <c:catAx>
        <c:axId val="742505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501816"/>
        <c:crosses val="autoZero"/>
        <c:auto val="1"/>
        <c:lblAlgn val="ctr"/>
        <c:lblOffset val="100"/>
        <c:noMultiLvlLbl val="0"/>
      </c:catAx>
      <c:valAx>
        <c:axId val="742501816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505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Effect of FGF8 treatment on R-C genes (progenitors)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Arealization!$L$25</c:f>
              <c:strCache>
                <c:ptCount val="1"/>
                <c:pt idx="0">
                  <c:v>WNTi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Arealization!$T$26:$T$35</c:f>
                <c:numCache>
                  <c:formatCode>General</c:formatCode>
                  <c:ptCount val="10"/>
                  <c:pt idx="0">
                    <c:v>0.13713783488907438</c:v>
                  </c:pt>
                  <c:pt idx="1">
                    <c:v>1.6005727967026289</c:v>
                  </c:pt>
                  <c:pt idx="2">
                    <c:v>9.8749343354748831E-2</c:v>
                  </c:pt>
                  <c:pt idx="3">
                    <c:v>1.0925566735361891</c:v>
                  </c:pt>
                  <c:pt idx="4">
                    <c:v>2.664338101588072</c:v>
                  </c:pt>
                  <c:pt idx="5">
                    <c:v>0.4338909766840402</c:v>
                  </c:pt>
                  <c:pt idx="6">
                    <c:v>1.7889794722592673</c:v>
                  </c:pt>
                  <c:pt idx="7">
                    <c:v>0.11945892431405826</c:v>
                  </c:pt>
                  <c:pt idx="8">
                    <c:v>1.0829595506526042</c:v>
                  </c:pt>
                  <c:pt idx="9">
                    <c:v>0.87611629692487891</c:v>
                  </c:pt>
                </c:numCache>
              </c:numRef>
            </c:plus>
            <c:minus>
              <c:numRef>
                <c:f>Arealization!$T$26:$T$35</c:f>
                <c:numCache>
                  <c:formatCode>General</c:formatCode>
                  <c:ptCount val="10"/>
                  <c:pt idx="0">
                    <c:v>0.13713783488907438</c:v>
                  </c:pt>
                  <c:pt idx="1">
                    <c:v>1.6005727967026289</c:v>
                  </c:pt>
                  <c:pt idx="2">
                    <c:v>9.8749343354748831E-2</c:v>
                  </c:pt>
                  <c:pt idx="3">
                    <c:v>1.0925566735361891</c:v>
                  </c:pt>
                  <c:pt idx="4">
                    <c:v>2.664338101588072</c:v>
                  </c:pt>
                  <c:pt idx="5">
                    <c:v>0.4338909766840402</c:v>
                  </c:pt>
                  <c:pt idx="6">
                    <c:v>1.7889794722592673</c:v>
                  </c:pt>
                  <c:pt idx="7">
                    <c:v>0.11945892431405826</c:v>
                  </c:pt>
                  <c:pt idx="8">
                    <c:v>1.0829595506526042</c:v>
                  </c:pt>
                  <c:pt idx="9">
                    <c:v>0.87611629692487891</c:v>
                  </c:pt>
                </c:numCache>
              </c:numRef>
            </c:minus>
            <c:spPr>
              <a:noFill/>
              <a:ln w="9525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f>Arealization!$K$26:$K$35</c:f>
              <c:strCache>
                <c:ptCount val="10"/>
                <c:pt idx="0">
                  <c:v>PAX6</c:v>
                </c:pt>
                <c:pt idx="1">
                  <c:v>ER81 (ETV1)</c:v>
                </c:pt>
                <c:pt idx="2">
                  <c:v>ETV5</c:v>
                </c:pt>
                <c:pt idx="3">
                  <c:v>WNT7B</c:v>
                </c:pt>
                <c:pt idx="4">
                  <c:v>EMX2</c:v>
                </c:pt>
                <c:pt idx="5">
                  <c:v>NR2F1</c:v>
                </c:pt>
                <c:pt idx="6">
                  <c:v>FGFR3</c:v>
                </c:pt>
                <c:pt idx="7">
                  <c:v>CRYM</c:v>
                </c:pt>
                <c:pt idx="8">
                  <c:v>TSHZ2</c:v>
                </c:pt>
                <c:pt idx="9">
                  <c:v>ODZ3 (TENM3)</c:v>
                </c:pt>
              </c:strCache>
            </c:strRef>
          </c:cat>
          <c:val>
            <c:numRef>
              <c:f>Arealization!$L$26:$L$35</c:f>
              <c:numCache>
                <c:formatCode>0.0</c:formatCode>
                <c:ptCount val="10"/>
                <c:pt idx="0">
                  <c:v>89.073033707865164</c:v>
                </c:pt>
                <c:pt idx="1">
                  <c:v>28.511235955056179</c:v>
                </c:pt>
                <c:pt idx="2">
                  <c:v>16.938202247191011</c:v>
                </c:pt>
                <c:pt idx="3">
                  <c:v>5.5617977528089888</c:v>
                </c:pt>
                <c:pt idx="4">
                  <c:v>75.308988764044955</c:v>
                </c:pt>
                <c:pt idx="5">
                  <c:v>90.280898876404493</c:v>
                </c:pt>
                <c:pt idx="6">
                  <c:v>54.157303370786515</c:v>
                </c:pt>
                <c:pt idx="7">
                  <c:v>0.44943820224719105</c:v>
                </c:pt>
                <c:pt idx="8">
                  <c:v>13.314606741573035</c:v>
                </c:pt>
                <c:pt idx="9">
                  <c:v>13.960674157303371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9-4FB8-8689-3068C9C5B0D1}"/>
            </c:ext>
          </c:extLst>
        </c:ser>
        <c:ser>
          <c:idx val="1"/>
          <c:order val="1"/>
          <c:tx>
            <c:strRef>
              <c:f>Arealization!$M$25</c:f>
              <c:strCache>
                <c:ptCount val="1"/>
                <c:pt idx="0">
                  <c:v>FGF8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Arealization!$U$26:$U$35</c:f>
                <c:numCache>
                  <c:formatCode>General</c:formatCode>
                  <c:ptCount val="10"/>
                  <c:pt idx="0">
                    <c:v>1.2620861499576745</c:v>
                  </c:pt>
                  <c:pt idx="1">
                    <c:v>2.8111997329422884</c:v>
                  </c:pt>
                  <c:pt idx="2">
                    <c:v>3.0934582781930642</c:v>
                  </c:pt>
                  <c:pt idx="3">
                    <c:v>0.75217282449300782</c:v>
                  </c:pt>
                  <c:pt idx="4">
                    <c:v>1.0116599306126837</c:v>
                  </c:pt>
                  <c:pt idx="5">
                    <c:v>3.67240125421749</c:v>
                  </c:pt>
                  <c:pt idx="6">
                    <c:v>2.5009239720066296</c:v>
                  </c:pt>
                  <c:pt idx="7">
                    <c:v>0.2938827092051457</c:v>
                  </c:pt>
                  <c:pt idx="8">
                    <c:v>1.0848027468793586</c:v>
                  </c:pt>
                  <c:pt idx="9">
                    <c:v>2.6359431071688255</c:v>
                  </c:pt>
                </c:numCache>
              </c:numRef>
            </c:plus>
            <c:minus>
              <c:numRef>
                <c:f>Arealization!$U$26:$U$35</c:f>
                <c:numCache>
                  <c:formatCode>General</c:formatCode>
                  <c:ptCount val="10"/>
                  <c:pt idx="0">
                    <c:v>1.2620861499576745</c:v>
                  </c:pt>
                  <c:pt idx="1">
                    <c:v>2.8111997329422884</c:v>
                  </c:pt>
                  <c:pt idx="2">
                    <c:v>3.0934582781930642</c:v>
                  </c:pt>
                  <c:pt idx="3">
                    <c:v>0.75217282449300782</c:v>
                  </c:pt>
                  <c:pt idx="4">
                    <c:v>1.0116599306126837</c:v>
                  </c:pt>
                  <c:pt idx="5">
                    <c:v>3.67240125421749</c:v>
                  </c:pt>
                  <c:pt idx="6">
                    <c:v>2.5009239720066296</c:v>
                  </c:pt>
                  <c:pt idx="7">
                    <c:v>0.2938827092051457</c:v>
                  </c:pt>
                  <c:pt idx="8">
                    <c:v>1.0848027468793586</c:v>
                  </c:pt>
                  <c:pt idx="9">
                    <c:v>2.6359431071688255</c:v>
                  </c:pt>
                </c:numCache>
              </c:numRef>
            </c:minus>
            <c:spPr>
              <a:noFill/>
              <a:ln w="9525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f>Arealization!$K$26:$K$35</c:f>
              <c:strCache>
                <c:ptCount val="10"/>
                <c:pt idx="0">
                  <c:v>PAX6</c:v>
                </c:pt>
                <c:pt idx="1">
                  <c:v>ER81 (ETV1)</c:v>
                </c:pt>
                <c:pt idx="2">
                  <c:v>ETV5</c:v>
                </c:pt>
                <c:pt idx="3">
                  <c:v>WNT7B</c:v>
                </c:pt>
                <c:pt idx="4">
                  <c:v>EMX2</c:v>
                </c:pt>
                <c:pt idx="5">
                  <c:v>NR2F1</c:v>
                </c:pt>
                <c:pt idx="6">
                  <c:v>FGFR3</c:v>
                </c:pt>
                <c:pt idx="7">
                  <c:v>CRYM</c:v>
                </c:pt>
                <c:pt idx="8">
                  <c:v>TSHZ2</c:v>
                </c:pt>
                <c:pt idx="9">
                  <c:v>ODZ3 (TENM3)</c:v>
                </c:pt>
              </c:strCache>
            </c:strRef>
          </c:cat>
          <c:val>
            <c:numRef>
              <c:f>Arealization!$M$26:$M$35</c:f>
              <c:numCache>
                <c:formatCode>0.0</c:formatCode>
                <c:ptCount val="10"/>
                <c:pt idx="0">
                  <c:v>88.070929607737781</c:v>
                </c:pt>
                <c:pt idx="1">
                  <c:v>54.21816227834497</c:v>
                </c:pt>
                <c:pt idx="2">
                  <c:v>20.902740462117141</c:v>
                </c:pt>
                <c:pt idx="3">
                  <c:v>14.723267060720044</c:v>
                </c:pt>
                <c:pt idx="4">
                  <c:v>60.558839333691559</c:v>
                </c:pt>
                <c:pt idx="5">
                  <c:v>15.260612573885007</c:v>
                </c:pt>
                <c:pt idx="6">
                  <c:v>4.8898441698011821</c:v>
                </c:pt>
                <c:pt idx="7">
                  <c:v>0.69854916711445458</c:v>
                </c:pt>
                <c:pt idx="8">
                  <c:v>4.7286405158516924</c:v>
                </c:pt>
                <c:pt idx="9">
                  <c:v>18.699623858140786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89-4FB8-8689-3068C9C5B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2505976"/>
        <c:axId val="742501816"/>
      </c:barChart>
      <c:catAx>
        <c:axId val="742505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501816"/>
        <c:crosses val="autoZero"/>
        <c:auto val="1"/>
        <c:lblAlgn val="ctr"/>
        <c:lblOffset val="100"/>
        <c:noMultiLvlLbl val="0"/>
      </c:catAx>
      <c:valAx>
        <c:axId val="74250181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505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Number of </a:t>
            </a:r>
          </a:p>
          <a:p>
            <a:pPr>
              <a:defRPr/>
            </a:pPr>
            <a:r>
              <a:rPr lang="en-GB"/>
              <a:t>glutamatergic cells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Arealization!$D$3</c:f>
              <c:strCache>
                <c:ptCount val="1"/>
                <c:pt idx="0">
                  <c:v>WNTi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Arealization!$B$59:$B$60</c:f>
              <c:strCache>
                <c:ptCount val="2"/>
                <c:pt idx="0">
                  <c:v>neurons</c:v>
                </c:pt>
                <c:pt idx="1">
                  <c:v>NPs</c:v>
                </c:pt>
              </c:strCache>
            </c:strRef>
          </c:cat>
          <c:val>
            <c:numRef>
              <c:f>Arealization!$D$59:$D$60</c:f>
              <c:numCache>
                <c:formatCode>General</c:formatCode>
                <c:ptCount val="2"/>
                <c:pt idx="0">
                  <c:v>2100</c:v>
                </c:pt>
                <c:pt idx="1">
                  <c:v>1808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6-4C64-9F3A-F0FAAC3E2145}"/>
            </c:ext>
          </c:extLst>
        </c:ser>
        <c:ser>
          <c:idx val="2"/>
          <c:order val="1"/>
          <c:tx>
            <c:strRef>
              <c:f>Arealization!$E$3</c:f>
              <c:strCache>
                <c:ptCount val="1"/>
                <c:pt idx="0">
                  <c:v>FGF8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Arealization!$B$59:$B$60</c:f>
              <c:strCache>
                <c:ptCount val="2"/>
                <c:pt idx="0">
                  <c:v>neurons</c:v>
                </c:pt>
                <c:pt idx="1">
                  <c:v>NPs</c:v>
                </c:pt>
              </c:strCache>
            </c:strRef>
          </c:cat>
          <c:val>
            <c:numRef>
              <c:f>Arealization!$E$59:$E$60</c:f>
              <c:numCache>
                <c:formatCode>General</c:formatCode>
                <c:ptCount val="2"/>
                <c:pt idx="0">
                  <c:v>507</c:v>
                </c:pt>
                <c:pt idx="1">
                  <c:v>1095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46-4C64-9F3A-F0FAAC3E214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544801936"/>
        <c:axId val="544800336"/>
      </c:barChart>
      <c:catAx>
        <c:axId val="54480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800336"/>
        <c:crosses val="autoZero"/>
        <c:auto val="1"/>
        <c:lblAlgn val="ctr"/>
        <c:lblOffset val="100"/>
        <c:noMultiLvlLbl val="0"/>
      </c:catAx>
      <c:valAx>
        <c:axId val="54480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80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Effect of FGF8 treatment on rostro-caudal genes (neurons)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Arealization!$H$25</c:f>
              <c:strCache>
                <c:ptCount val="1"/>
                <c:pt idx="0">
                  <c:v>WNTi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Arealization!$G$66:$G$73</c:f>
              <c:strCache>
                <c:ptCount val="8"/>
                <c:pt idx="0">
                  <c:v>PAX6</c:v>
                </c:pt>
                <c:pt idx="1">
                  <c:v>ER81 (ETV1)</c:v>
                </c:pt>
                <c:pt idx="2">
                  <c:v>ETV5</c:v>
                </c:pt>
                <c:pt idx="3">
                  <c:v>WNT7B</c:v>
                </c:pt>
                <c:pt idx="4">
                  <c:v>EMX2</c:v>
                </c:pt>
                <c:pt idx="5">
                  <c:v>NR2F1</c:v>
                </c:pt>
                <c:pt idx="6">
                  <c:v>FGFR3</c:v>
                </c:pt>
                <c:pt idx="7">
                  <c:v>CRYM</c:v>
                </c:pt>
              </c:strCache>
            </c:strRef>
          </c:cat>
          <c:val>
            <c:numRef>
              <c:f>Arealization!$H$66:$H$73</c:f>
              <c:numCache>
                <c:formatCode>0.0</c:formatCode>
                <c:ptCount val="8"/>
                <c:pt idx="0">
                  <c:v>25.857142857142858</c:v>
                </c:pt>
                <c:pt idx="1">
                  <c:v>6.7619047619047619</c:v>
                </c:pt>
                <c:pt idx="2">
                  <c:v>1.9047619047619049</c:v>
                </c:pt>
                <c:pt idx="3">
                  <c:v>22.904761904761905</c:v>
                </c:pt>
                <c:pt idx="4">
                  <c:v>25.047619047619047</c:v>
                </c:pt>
                <c:pt idx="5">
                  <c:v>79.571428571428569</c:v>
                </c:pt>
                <c:pt idx="6">
                  <c:v>5.3809523809523805</c:v>
                </c:pt>
                <c:pt idx="7">
                  <c:v>2.4285714285714284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95-4B57-9E28-E4545FCDC5C7}"/>
            </c:ext>
          </c:extLst>
        </c:ser>
        <c:ser>
          <c:idx val="1"/>
          <c:order val="1"/>
          <c:tx>
            <c:strRef>
              <c:f>Arealization!$I$25</c:f>
              <c:strCache>
                <c:ptCount val="1"/>
                <c:pt idx="0">
                  <c:v>FGF8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Arealization!$G$66:$G$73</c:f>
              <c:strCache>
                <c:ptCount val="8"/>
                <c:pt idx="0">
                  <c:v>PAX6</c:v>
                </c:pt>
                <c:pt idx="1">
                  <c:v>ER81 (ETV1)</c:v>
                </c:pt>
                <c:pt idx="2">
                  <c:v>ETV5</c:v>
                </c:pt>
                <c:pt idx="3">
                  <c:v>WNT7B</c:v>
                </c:pt>
                <c:pt idx="4">
                  <c:v>EMX2</c:v>
                </c:pt>
                <c:pt idx="5">
                  <c:v>NR2F1</c:v>
                </c:pt>
                <c:pt idx="6">
                  <c:v>FGFR3</c:v>
                </c:pt>
                <c:pt idx="7">
                  <c:v>CRYM</c:v>
                </c:pt>
              </c:strCache>
            </c:strRef>
          </c:cat>
          <c:val>
            <c:numRef>
              <c:f>Arealization!$I$66:$I$73</c:f>
              <c:numCache>
                <c:formatCode>0.0</c:formatCode>
                <c:ptCount val="8"/>
                <c:pt idx="0">
                  <c:v>39.644970414201183</c:v>
                </c:pt>
                <c:pt idx="1">
                  <c:v>41.025641025641022</c:v>
                </c:pt>
                <c:pt idx="2">
                  <c:v>1.1834319526627219</c:v>
                </c:pt>
                <c:pt idx="3">
                  <c:v>32.544378698224854</c:v>
                </c:pt>
                <c:pt idx="4">
                  <c:v>40.433925049309664</c:v>
                </c:pt>
                <c:pt idx="5">
                  <c:v>12.42603550295858</c:v>
                </c:pt>
                <c:pt idx="6">
                  <c:v>1.9723865877712032</c:v>
                </c:pt>
                <c:pt idx="7">
                  <c:v>0.78895463510848129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95-4B57-9E28-E4545FCDC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2505976"/>
        <c:axId val="742501816"/>
      </c:barChart>
      <c:catAx>
        <c:axId val="742505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501816"/>
        <c:crosses val="autoZero"/>
        <c:auto val="1"/>
        <c:lblAlgn val="ctr"/>
        <c:lblOffset val="100"/>
        <c:noMultiLvlLbl val="0"/>
      </c:catAx>
      <c:valAx>
        <c:axId val="74250181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505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Effect of FGF8 treatment on rostro-caudal genes (progenitors)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Arealization!$L$65</c:f>
              <c:strCache>
                <c:ptCount val="1"/>
                <c:pt idx="0">
                  <c:v>WNTi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Arealization!$K$66:$K$73</c:f>
              <c:strCache>
                <c:ptCount val="8"/>
                <c:pt idx="0">
                  <c:v>PAX6</c:v>
                </c:pt>
                <c:pt idx="1">
                  <c:v>ER81 (ETV1)</c:v>
                </c:pt>
                <c:pt idx="2">
                  <c:v>ETV5</c:v>
                </c:pt>
                <c:pt idx="3">
                  <c:v>WNT7B</c:v>
                </c:pt>
                <c:pt idx="4">
                  <c:v>EMX2</c:v>
                </c:pt>
                <c:pt idx="5">
                  <c:v>NR2F1</c:v>
                </c:pt>
                <c:pt idx="6">
                  <c:v>FGFR3</c:v>
                </c:pt>
                <c:pt idx="7">
                  <c:v>CRYM</c:v>
                </c:pt>
              </c:strCache>
            </c:strRef>
          </c:cat>
          <c:val>
            <c:numRef>
              <c:f>Arealization!$L$66:$L$73</c:f>
              <c:numCache>
                <c:formatCode>0.0</c:formatCode>
                <c:ptCount val="8"/>
                <c:pt idx="0">
                  <c:v>88.938053097345133</c:v>
                </c:pt>
                <c:pt idx="1">
                  <c:v>26.935840707964605</c:v>
                </c:pt>
                <c:pt idx="2">
                  <c:v>17.035398230088493</c:v>
                </c:pt>
                <c:pt idx="3">
                  <c:v>6.6371681415929213</c:v>
                </c:pt>
                <c:pt idx="4">
                  <c:v>77.931415929203538</c:v>
                </c:pt>
                <c:pt idx="5">
                  <c:v>90.707964601769902</c:v>
                </c:pt>
                <c:pt idx="6">
                  <c:v>55.918141592920357</c:v>
                </c:pt>
                <c:pt idx="7">
                  <c:v>0.33185840707964603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39-42DC-B300-BEC0F38C1242}"/>
            </c:ext>
          </c:extLst>
        </c:ser>
        <c:ser>
          <c:idx val="1"/>
          <c:order val="1"/>
          <c:tx>
            <c:strRef>
              <c:f>Arealization!$M$65</c:f>
              <c:strCache>
                <c:ptCount val="1"/>
                <c:pt idx="0">
                  <c:v>FGF8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Arealization!$K$66:$K$73</c:f>
              <c:strCache>
                <c:ptCount val="8"/>
                <c:pt idx="0">
                  <c:v>PAX6</c:v>
                </c:pt>
                <c:pt idx="1">
                  <c:v>ER81 (ETV1)</c:v>
                </c:pt>
                <c:pt idx="2">
                  <c:v>ETV5</c:v>
                </c:pt>
                <c:pt idx="3">
                  <c:v>WNT7B</c:v>
                </c:pt>
                <c:pt idx="4">
                  <c:v>EMX2</c:v>
                </c:pt>
                <c:pt idx="5">
                  <c:v>NR2F1</c:v>
                </c:pt>
                <c:pt idx="6">
                  <c:v>FGFR3</c:v>
                </c:pt>
                <c:pt idx="7">
                  <c:v>CRYM</c:v>
                </c:pt>
              </c:strCache>
            </c:strRef>
          </c:cat>
          <c:val>
            <c:numRef>
              <c:f>Arealization!$M$66:$M$73</c:f>
              <c:numCache>
                <c:formatCode>0.0</c:formatCode>
                <c:ptCount val="8"/>
                <c:pt idx="0">
                  <c:v>87.031963470319639</c:v>
                </c:pt>
                <c:pt idx="1">
                  <c:v>53.515981735159812</c:v>
                </c:pt>
                <c:pt idx="2">
                  <c:v>18.356164383561644</c:v>
                </c:pt>
                <c:pt idx="3">
                  <c:v>15.342465753424658</c:v>
                </c:pt>
                <c:pt idx="4">
                  <c:v>59.726027397260275</c:v>
                </c:pt>
                <c:pt idx="5">
                  <c:v>12.237442922374429</c:v>
                </c:pt>
                <c:pt idx="6">
                  <c:v>2.8310502283105023</c:v>
                </c:pt>
                <c:pt idx="7">
                  <c:v>0.45662100456621002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39-42DC-B300-BEC0F38C1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2505976"/>
        <c:axId val="742501816"/>
      </c:barChart>
      <c:catAx>
        <c:axId val="742505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501816"/>
        <c:crosses val="autoZero"/>
        <c:auto val="1"/>
        <c:lblAlgn val="ctr"/>
        <c:lblOffset val="100"/>
        <c:noMultiLvlLbl val="0"/>
      </c:catAx>
      <c:valAx>
        <c:axId val="74250181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505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Number of </a:t>
            </a:r>
          </a:p>
          <a:p>
            <a:pPr>
              <a:defRPr/>
            </a:pPr>
            <a:r>
              <a:rPr lang="en-GB"/>
              <a:t>glutamatergic cells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Arealization!$D$3</c:f>
              <c:strCache>
                <c:ptCount val="1"/>
                <c:pt idx="0">
                  <c:v>WNTi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Arealization!$B$99:$B$100</c:f>
              <c:strCache>
                <c:ptCount val="2"/>
                <c:pt idx="0">
                  <c:v>neurons</c:v>
                </c:pt>
                <c:pt idx="1">
                  <c:v>NPs</c:v>
                </c:pt>
              </c:strCache>
            </c:strRef>
          </c:cat>
          <c:val>
            <c:numRef>
              <c:f>Arealization!$D$99:$D$100</c:f>
              <c:numCache>
                <c:formatCode>General</c:formatCode>
                <c:ptCount val="2"/>
                <c:pt idx="0">
                  <c:v>2025</c:v>
                </c:pt>
                <c:pt idx="1">
                  <c:v>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8-4C8A-A6C2-796114F15DFA}"/>
            </c:ext>
          </c:extLst>
        </c:ser>
        <c:ser>
          <c:idx val="2"/>
          <c:order val="1"/>
          <c:tx>
            <c:strRef>
              <c:f>Arealization!$E$3</c:f>
              <c:strCache>
                <c:ptCount val="1"/>
                <c:pt idx="0">
                  <c:v>FGF8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Arealization!$B$99:$B$100</c:f>
              <c:strCache>
                <c:ptCount val="2"/>
                <c:pt idx="0">
                  <c:v>neurons</c:v>
                </c:pt>
                <c:pt idx="1">
                  <c:v>NPs</c:v>
                </c:pt>
              </c:strCache>
            </c:strRef>
          </c:cat>
          <c:val>
            <c:numRef>
              <c:f>Arealization!$E$99:$E$100</c:f>
              <c:numCache>
                <c:formatCode>General</c:formatCode>
                <c:ptCount val="2"/>
                <c:pt idx="0">
                  <c:v>289</c:v>
                </c:pt>
                <c:pt idx="1">
                  <c:v>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8-4C8A-A6C2-796114F15DF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544801936"/>
        <c:axId val="544800336"/>
      </c:barChart>
      <c:catAx>
        <c:axId val="54480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800336"/>
        <c:crosses val="autoZero"/>
        <c:auto val="1"/>
        <c:lblAlgn val="ctr"/>
        <c:lblOffset val="100"/>
        <c:noMultiLvlLbl val="0"/>
      </c:catAx>
      <c:valAx>
        <c:axId val="54480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80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Effect of FGF8 treatment on rostro-caudal genes (neurons)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Arealization!$H$25</c:f>
              <c:strCache>
                <c:ptCount val="1"/>
                <c:pt idx="0">
                  <c:v>WNTi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Arealization!$G$106:$G$113</c:f>
              <c:strCache>
                <c:ptCount val="8"/>
                <c:pt idx="0">
                  <c:v>PAX6</c:v>
                </c:pt>
                <c:pt idx="1">
                  <c:v>ER81 (ETV1)</c:v>
                </c:pt>
                <c:pt idx="2">
                  <c:v>ETV5</c:v>
                </c:pt>
                <c:pt idx="3">
                  <c:v>WNT7B</c:v>
                </c:pt>
                <c:pt idx="4">
                  <c:v>EMX2</c:v>
                </c:pt>
                <c:pt idx="5">
                  <c:v>NR2F1</c:v>
                </c:pt>
                <c:pt idx="6">
                  <c:v>FGFR3</c:v>
                </c:pt>
                <c:pt idx="7">
                  <c:v>CRYM</c:v>
                </c:pt>
              </c:strCache>
            </c:strRef>
          </c:cat>
          <c:val>
            <c:numRef>
              <c:f>Arealization!$H$106:$H$113</c:f>
              <c:numCache>
                <c:formatCode>0.0</c:formatCode>
                <c:ptCount val="8"/>
                <c:pt idx="0">
                  <c:v>28.691358024691361</c:v>
                </c:pt>
                <c:pt idx="1">
                  <c:v>6.1234567901234573</c:v>
                </c:pt>
                <c:pt idx="2">
                  <c:v>2.5679012345679011</c:v>
                </c:pt>
                <c:pt idx="3">
                  <c:v>26.172839506172842</c:v>
                </c:pt>
                <c:pt idx="4">
                  <c:v>25.827160493827162</c:v>
                </c:pt>
                <c:pt idx="5">
                  <c:v>72.888888888888886</c:v>
                </c:pt>
                <c:pt idx="6">
                  <c:v>6.0246913580246915</c:v>
                </c:pt>
                <c:pt idx="7">
                  <c:v>4.098765432098765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81-4E35-A1F4-FAB578544083}"/>
            </c:ext>
          </c:extLst>
        </c:ser>
        <c:ser>
          <c:idx val="1"/>
          <c:order val="1"/>
          <c:tx>
            <c:strRef>
              <c:f>Arealization!$I$25</c:f>
              <c:strCache>
                <c:ptCount val="1"/>
                <c:pt idx="0">
                  <c:v>FGF8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Arealization!$G$106:$G$113</c:f>
              <c:strCache>
                <c:ptCount val="8"/>
                <c:pt idx="0">
                  <c:v>PAX6</c:v>
                </c:pt>
                <c:pt idx="1">
                  <c:v>ER81 (ETV1)</c:v>
                </c:pt>
                <c:pt idx="2">
                  <c:v>ETV5</c:v>
                </c:pt>
                <c:pt idx="3">
                  <c:v>WNT7B</c:v>
                </c:pt>
                <c:pt idx="4">
                  <c:v>EMX2</c:v>
                </c:pt>
                <c:pt idx="5">
                  <c:v>NR2F1</c:v>
                </c:pt>
                <c:pt idx="6">
                  <c:v>FGFR3</c:v>
                </c:pt>
                <c:pt idx="7">
                  <c:v>CRYM</c:v>
                </c:pt>
              </c:strCache>
            </c:strRef>
          </c:cat>
          <c:val>
            <c:numRef>
              <c:f>Arealization!$I$106:$I$113</c:f>
              <c:numCache>
                <c:formatCode>0.0</c:formatCode>
                <c:ptCount val="8"/>
                <c:pt idx="0">
                  <c:v>47.058823529411761</c:v>
                </c:pt>
                <c:pt idx="1">
                  <c:v>50.173010380622841</c:v>
                </c:pt>
                <c:pt idx="2">
                  <c:v>2.422145328719723</c:v>
                </c:pt>
                <c:pt idx="3">
                  <c:v>36.332179930795846</c:v>
                </c:pt>
                <c:pt idx="4">
                  <c:v>43.252595155709344</c:v>
                </c:pt>
                <c:pt idx="5">
                  <c:v>21.107266435986158</c:v>
                </c:pt>
                <c:pt idx="6">
                  <c:v>1.3840830449826991</c:v>
                </c:pt>
                <c:pt idx="7">
                  <c:v>0.34602076124567477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81-4E35-A1F4-FAB578544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2505976"/>
        <c:axId val="742501816"/>
      </c:barChart>
      <c:catAx>
        <c:axId val="742505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501816"/>
        <c:crosses val="autoZero"/>
        <c:auto val="1"/>
        <c:lblAlgn val="ctr"/>
        <c:lblOffset val="100"/>
        <c:noMultiLvlLbl val="0"/>
      </c:catAx>
      <c:valAx>
        <c:axId val="74250181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505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Effect of FGF8 treatment on rostro-caudal genes (progenitors)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Arealization!$L$105</c:f>
              <c:strCache>
                <c:ptCount val="1"/>
                <c:pt idx="0">
                  <c:v>WNTi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Arealization!$K$106:$K$113</c:f>
              <c:strCache>
                <c:ptCount val="8"/>
                <c:pt idx="0">
                  <c:v>PAX6</c:v>
                </c:pt>
                <c:pt idx="1">
                  <c:v>ER81 (ETV1)</c:v>
                </c:pt>
                <c:pt idx="2">
                  <c:v>ETV5</c:v>
                </c:pt>
                <c:pt idx="3">
                  <c:v>WNT7B</c:v>
                </c:pt>
                <c:pt idx="4">
                  <c:v>EMX2</c:v>
                </c:pt>
                <c:pt idx="5">
                  <c:v>NR2F1</c:v>
                </c:pt>
                <c:pt idx="6">
                  <c:v>FGFR3</c:v>
                </c:pt>
                <c:pt idx="7">
                  <c:v>CRYM</c:v>
                </c:pt>
              </c:strCache>
            </c:strRef>
          </c:cat>
          <c:val>
            <c:numRef>
              <c:f>Arealization!$L$106:$L$113</c:f>
              <c:numCache>
                <c:formatCode>0.0</c:formatCode>
                <c:ptCount val="8"/>
                <c:pt idx="0">
                  <c:v>89.212328767123282</c:v>
                </c:pt>
                <c:pt idx="1">
                  <c:v>30.136986301369863</c:v>
                </c:pt>
                <c:pt idx="2">
                  <c:v>16.837899543378995</c:v>
                </c:pt>
                <c:pt idx="3">
                  <c:v>4.4520547945205475</c:v>
                </c:pt>
                <c:pt idx="4">
                  <c:v>72.602739726027394</c:v>
                </c:pt>
                <c:pt idx="5">
                  <c:v>89.840182648401822</c:v>
                </c:pt>
                <c:pt idx="6">
                  <c:v>52.340182648401822</c:v>
                </c:pt>
                <c:pt idx="7">
                  <c:v>0.57077625570776247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7-4C5A-8D45-1E7506308FA8}"/>
            </c:ext>
          </c:extLst>
        </c:ser>
        <c:ser>
          <c:idx val="1"/>
          <c:order val="1"/>
          <c:tx>
            <c:strRef>
              <c:f>Arealization!$M$105</c:f>
              <c:strCache>
                <c:ptCount val="1"/>
                <c:pt idx="0">
                  <c:v>FGF8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Arealization!$K$106:$K$113</c:f>
              <c:strCache>
                <c:ptCount val="8"/>
                <c:pt idx="0">
                  <c:v>PAX6</c:v>
                </c:pt>
                <c:pt idx="1">
                  <c:v>ER81 (ETV1)</c:v>
                </c:pt>
                <c:pt idx="2">
                  <c:v>ETV5</c:v>
                </c:pt>
                <c:pt idx="3">
                  <c:v>WNT7B</c:v>
                </c:pt>
                <c:pt idx="4">
                  <c:v>EMX2</c:v>
                </c:pt>
                <c:pt idx="5">
                  <c:v>NR2F1</c:v>
                </c:pt>
                <c:pt idx="6">
                  <c:v>FGFR3</c:v>
                </c:pt>
                <c:pt idx="7">
                  <c:v>CRYM</c:v>
                </c:pt>
              </c:strCache>
            </c:strRef>
          </c:cat>
          <c:val>
            <c:numRef>
              <c:f>Arealization!$M$106:$M$113</c:f>
              <c:numCache>
                <c:formatCode>0.0</c:formatCode>
                <c:ptCount val="8"/>
                <c:pt idx="0">
                  <c:v>89.556135770234988</c:v>
                </c:pt>
                <c:pt idx="1">
                  <c:v>59.138381201044389</c:v>
                </c:pt>
                <c:pt idx="2">
                  <c:v>24.543080939947782</c:v>
                </c:pt>
                <c:pt idx="3">
                  <c:v>13.838120104438643</c:v>
                </c:pt>
                <c:pt idx="4">
                  <c:v>61.749347258485642</c:v>
                </c:pt>
                <c:pt idx="5">
                  <c:v>19.582245430809401</c:v>
                </c:pt>
                <c:pt idx="6">
                  <c:v>7.8328981723237598</c:v>
                </c:pt>
                <c:pt idx="7">
                  <c:v>1.0443864229765014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67-4C5A-8D45-1E7506308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2505976"/>
        <c:axId val="742501816"/>
      </c:barChart>
      <c:catAx>
        <c:axId val="742505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501816"/>
        <c:crosses val="autoZero"/>
        <c:auto val="1"/>
        <c:lblAlgn val="ctr"/>
        <c:lblOffset val="100"/>
        <c:noMultiLvlLbl val="0"/>
      </c:catAx>
      <c:valAx>
        <c:axId val="74250181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505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575982</xdr:colOff>
      <xdr:row>24</xdr:row>
      <xdr:rowOff>39501</xdr:rowOff>
    </xdr:from>
    <xdr:to>
      <xdr:col>4</xdr:col>
      <xdr:colOff>582705</xdr:colOff>
      <xdr:row>38</xdr:row>
      <xdr:rowOff>115701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71A643E-7D39-4D3F-88E3-77D404152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397565</xdr:colOff>
      <xdr:row>22</xdr:row>
      <xdr:rowOff>95250</xdr:rowOff>
    </xdr:from>
    <xdr:to>
      <xdr:col>32</xdr:col>
      <xdr:colOff>27214</xdr:colOff>
      <xdr:row>39</xdr:row>
      <xdr:rowOff>163285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7FF9CF-22F1-6D06-0E67-927B8EB0E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155122</xdr:colOff>
      <xdr:row>22</xdr:row>
      <xdr:rowOff>106136</xdr:rowOff>
    </xdr:from>
    <xdr:to>
      <xdr:col>42</xdr:col>
      <xdr:colOff>95250</xdr:colOff>
      <xdr:row>39</xdr:row>
      <xdr:rowOff>149678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DE748AA-D1EA-4BE4-BEC2-C43140E65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575982</xdr:colOff>
      <xdr:row>64</xdr:row>
      <xdr:rowOff>39501</xdr:rowOff>
    </xdr:from>
    <xdr:to>
      <xdr:col>4</xdr:col>
      <xdr:colOff>582705</xdr:colOff>
      <xdr:row>78</xdr:row>
      <xdr:rowOff>115701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7900311-6EF3-49F4-BAAB-2CA08062A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374195</xdr:colOff>
      <xdr:row>62</xdr:row>
      <xdr:rowOff>57149</xdr:rowOff>
    </xdr:from>
    <xdr:to>
      <xdr:col>31</xdr:col>
      <xdr:colOff>19211</xdr:colOff>
      <xdr:row>75</xdr:row>
      <xdr:rowOff>122464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4A1172A-2150-4FB0-8AB5-80C67D9E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522515</xdr:colOff>
      <xdr:row>62</xdr:row>
      <xdr:rowOff>24493</xdr:rowOff>
    </xdr:from>
    <xdr:to>
      <xdr:col>39</xdr:col>
      <xdr:colOff>215473</xdr:colOff>
      <xdr:row>75</xdr:row>
      <xdr:rowOff>89808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FD4A726-3E29-4C13-B529-6DE8C672E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575982</xdr:colOff>
      <xdr:row>104</xdr:row>
      <xdr:rowOff>39501</xdr:rowOff>
    </xdr:from>
    <xdr:to>
      <xdr:col>4</xdr:col>
      <xdr:colOff>582705</xdr:colOff>
      <xdr:row>118</xdr:row>
      <xdr:rowOff>115701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CBB462-B681-445C-B51E-871305B596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605517</xdr:colOff>
      <xdr:row>103</xdr:row>
      <xdr:rowOff>111577</xdr:rowOff>
    </xdr:from>
    <xdr:to>
      <xdr:col>31</xdr:col>
      <xdr:colOff>250533</xdr:colOff>
      <xdr:row>116</xdr:row>
      <xdr:rowOff>176892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E03F802-09C6-4E6D-A1B8-D0EC722555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87086</xdr:colOff>
      <xdr:row>103</xdr:row>
      <xdr:rowOff>51707</xdr:rowOff>
    </xdr:from>
    <xdr:to>
      <xdr:col>39</xdr:col>
      <xdr:colOff>392366</xdr:colOff>
      <xdr:row>116</xdr:row>
      <xdr:rowOff>117022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7DFD7A1-4264-4C08-9D55-1250FFB41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0FA25-0641-47E5-AEBF-91DA9983EC91}">
  <dimension ref="A1:CF130"/>
  <sheetViews>
    <sheetView tabSelected="1" zoomScale="55" zoomScaleNormal="55" workbookViewId="0">
      <selection activeCell="AU35" sqref="AU35"/>
    </sheetView>
  </sheetViews>
  <sheetFormatPr defaultRowHeight="15" x14ac:dyDescent="0.25"/>
  <cols>
    <col min="2" max="3" width="9.140625" customWidth="1"/>
    <col min="7" max="7" width="13.28515625" customWidth="1"/>
    <col min="12" max="12" width="9.140625" customWidth="1"/>
  </cols>
  <sheetData>
    <row r="1" spans="1:84" x14ac:dyDescent="0.25">
      <c r="A1" s="13" t="s">
        <v>28</v>
      </c>
    </row>
    <row r="2" spans="1:84" x14ac:dyDescent="0.25">
      <c r="C2" s="1" t="s">
        <v>8</v>
      </c>
      <c r="H2" s="1" t="s">
        <v>8</v>
      </c>
      <c r="K2" t="s">
        <v>18</v>
      </c>
      <c r="P2" s="1" t="s">
        <v>8</v>
      </c>
      <c r="S2" t="s">
        <v>18</v>
      </c>
      <c r="X2" s="1" t="s">
        <v>8</v>
      </c>
      <c r="AA2" t="s">
        <v>18</v>
      </c>
      <c r="AF2" s="1" t="s">
        <v>8</v>
      </c>
      <c r="AI2" t="s">
        <v>18</v>
      </c>
      <c r="AN2" s="1" t="s">
        <v>8</v>
      </c>
      <c r="AQ2" t="s">
        <v>18</v>
      </c>
      <c r="AV2" s="1" t="s">
        <v>8</v>
      </c>
      <c r="AY2" t="s">
        <v>18</v>
      </c>
      <c r="BD2" s="1" t="s">
        <v>8</v>
      </c>
      <c r="BG2" t="s">
        <v>18</v>
      </c>
      <c r="BL2" s="1" t="s">
        <v>8</v>
      </c>
      <c r="BO2" t="s">
        <v>18</v>
      </c>
      <c r="BT2" s="1" t="s">
        <v>8</v>
      </c>
      <c r="BW2" t="s">
        <v>18</v>
      </c>
      <c r="CB2" s="1" t="s">
        <v>8</v>
      </c>
      <c r="CE2" t="s">
        <v>18</v>
      </c>
    </row>
    <row r="3" spans="1:84" x14ac:dyDescent="0.25">
      <c r="B3" s="2" t="s">
        <v>17</v>
      </c>
      <c r="C3" s="1" t="s">
        <v>9</v>
      </c>
      <c r="D3" s="1" t="s">
        <v>10</v>
      </c>
      <c r="E3" s="1" t="s">
        <v>11</v>
      </c>
      <c r="G3" s="2" t="s">
        <v>16</v>
      </c>
      <c r="H3" s="1" t="s">
        <v>9</v>
      </c>
      <c r="I3" s="1" t="s">
        <v>10</v>
      </c>
      <c r="J3" s="1" t="s">
        <v>11</v>
      </c>
      <c r="K3" s="1" t="s">
        <v>10</v>
      </c>
      <c r="L3" s="1" t="s">
        <v>11</v>
      </c>
      <c r="O3" s="2" t="s">
        <v>22</v>
      </c>
      <c r="P3" s="1" t="s">
        <v>9</v>
      </c>
      <c r="Q3" s="1" t="s">
        <v>10</v>
      </c>
      <c r="R3" s="1" t="s">
        <v>11</v>
      </c>
      <c r="S3" s="1" t="s">
        <v>10</v>
      </c>
      <c r="T3" s="1" t="s">
        <v>11</v>
      </c>
      <c r="W3" s="2" t="s">
        <v>24</v>
      </c>
      <c r="X3" s="1" t="s">
        <v>9</v>
      </c>
      <c r="Y3" s="1" t="s">
        <v>10</v>
      </c>
      <c r="Z3" s="1" t="s">
        <v>11</v>
      </c>
      <c r="AA3" s="1" t="s">
        <v>10</v>
      </c>
      <c r="AB3" s="1" t="s">
        <v>11</v>
      </c>
      <c r="AE3" s="2" t="s">
        <v>25</v>
      </c>
      <c r="AF3" s="1" t="s">
        <v>9</v>
      </c>
      <c r="AG3" s="1" t="s">
        <v>10</v>
      </c>
      <c r="AH3" s="1" t="s">
        <v>11</v>
      </c>
      <c r="AI3" s="1" t="s">
        <v>10</v>
      </c>
      <c r="AJ3" s="1" t="s">
        <v>11</v>
      </c>
      <c r="AM3" s="2" t="s">
        <v>26</v>
      </c>
      <c r="AN3" s="1" t="s">
        <v>9</v>
      </c>
      <c r="AO3" s="1" t="s">
        <v>10</v>
      </c>
      <c r="AP3" s="1" t="s">
        <v>11</v>
      </c>
      <c r="AQ3" s="1" t="s">
        <v>10</v>
      </c>
      <c r="AR3" s="1" t="s">
        <v>11</v>
      </c>
      <c r="AU3" s="2" t="s">
        <v>27</v>
      </c>
      <c r="AV3" s="1" t="s">
        <v>9</v>
      </c>
      <c r="AW3" s="1" t="s">
        <v>10</v>
      </c>
      <c r="AX3" s="1" t="s">
        <v>11</v>
      </c>
      <c r="AY3" s="1" t="s">
        <v>10</v>
      </c>
      <c r="AZ3" s="1" t="s">
        <v>11</v>
      </c>
      <c r="BC3" s="2" t="s">
        <v>32</v>
      </c>
      <c r="BD3" s="1" t="s">
        <v>9</v>
      </c>
      <c r="BE3" s="1" t="s">
        <v>10</v>
      </c>
      <c r="BF3" s="1" t="s">
        <v>11</v>
      </c>
      <c r="BG3" s="1" t="s">
        <v>10</v>
      </c>
      <c r="BH3" s="1" t="s">
        <v>11</v>
      </c>
      <c r="BK3" s="2" t="s">
        <v>33</v>
      </c>
      <c r="BL3" s="1" t="s">
        <v>9</v>
      </c>
      <c r="BM3" s="1" t="s">
        <v>10</v>
      </c>
      <c r="BN3" s="1" t="s">
        <v>11</v>
      </c>
      <c r="BO3" s="1" t="s">
        <v>10</v>
      </c>
      <c r="BP3" s="1" t="s">
        <v>11</v>
      </c>
      <c r="BS3" s="2" t="s">
        <v>34</v>
      </c>
      <c r="BT3" s="1" t="s">
        <v>9</v>
      </c>
      <c r="BU3" s="1" t="s">
        <v>10</v>
      </c>
      <c r="BV3" s="1" t="s">
        <v>11</v>
      </c>
      <c r="BW3" s="1" t="s">
        <v>10</v>
      </c>
      <c r="BX3" s="1" t="s">
        <v>11</v>
      </c>
      <c r="CA3" s="2" t="s">
        <v>35</v>
      </c>
      <c r="CB3" s="1" t="s">
        <v>9</v>
      </c>
      <c r="CC3" s="1" t="s">
        <v>10</v>
      </c>
      <c r="CD3" s="1" t="s">
        <v>11</v>
      </c>
      <c r="CE3" s="1" t="s">
        <v>10</v>
      </c>
      <c r="CF3" s="1" t="s">
        <v>11</v>
      </c>
    </row>
    <row r="4" spans="1:84" x14ac:dyDescent="0.25">
      <c r="A4" s="12" t="s">
        <v>20</v>
      </c>
      <c r="B4" s="9" t="s">
        <v>0</v>
      </c>
      <c r="C4">
        <f>D4+E4</f>
        <v>2148</v>
      </c>
      <c r="D4">
        <v>1997</v>
      </c>
      <c r="E4">
        <v>151</v>
      </c>
      <c r="F4" s="12" t="s">
        <v>20</v>
      </c>
      <c r="G4" s="9" t="s">
        <v>0</v>
      </c>
      <c r="I4">
        <v>1435</v>
      </c>
      <c r="J4">
        <v>19</v>
      </c>
      <c r="K4" s="5">
        <f>I4/$D4*100</f>
        <v>71.857786680020027</v>
      </c>
      <c r="L4" s="5">
        <f>J4/$E4*100</f>
        <v>12.582781456953644</v>
      </c>
      <c r="N4" s="12" t="s">
        <v>20</v>
      </c>
      <c r="O4" s="9" t="s">
        <v>0</v>
      </c>
      <c r="Q4">
        <v>50</v>
      </c>
      <c r="R4">
        <v>0</v>
      </c>
      <c r="S4" s="5">
        <f>Q4/$D4*100</f>
        <v>2.5037556334501754</v>
      </c>
      <c r="T4" s="5">
        <f>R4/$E4*100</f>
        <v>0</v>
      </c>
      <c r="V4" s="12" t="s">
        <v>20</v>
      </c>
      <c r="W4" s="9" t="s">
        <v>0</v>
      </c>
      <c r="Y4">
        <v>189</v>
      </c>
      <c r="Z4">
        <v>17</v>
      </c>
      <c r="AA4" s="5">
        <f>Y4/$D4*100</f>
        <v>9.4641962944416633</v>
      </c>
      <c r="AB4" s="5">
        <f>Z4/$E4*100</f>
        <v>11.258278145695364</v>
      </c>
      <c r="AD4" s="12" t="s">
        <v>20</v>
      </c>
      <c r="AE4" s="9" t="s">
        <v>0</v>
      </c>
      <c r="AG4">
        <v>493</v>
      </c>
      <c r="AH4">
        <v>43</v>
      </c>
      <c r="AI4" s="5">
        <f>AG4/$D4*100</f>
        <v>24.687030545818729</v>
      </c>
      <c r="AJ4" s="5">
        <f>AH4/$E4*100</f>
        <v>28.476821192052981</v>
      </c>
      <c r="AL4" s="12" t="s">
        <v>20</v>
      </c>
      <c r="AM4" s="9" t="s">
        <v>0</v>
      </c>
      <c r="AO4">
        <v>329</v>
      </c>
      <c r="AP4">
        <v>36</v>
      </c>
      <c r="AQ4" s="5">
        <f>AO4/$D4*100</f>
        <v>16.474712068102153</v>
      </c>
      <c r="AR4" s="5">
        <f>AP4/$E4*100</f>
        <v>23.841059602649008</v>
      </c>
      <c r="AT4" s="12" t="s">
        <v>20</v>
      </c>
      <c r="AU4" s="9" t="s">
        <v>0</v>
      </c>
      <c r="AW4">
        <v>205</v>
      </c>
      <c r="AX4">
        <v>20</v>
      </c>
      <c r="AY4" s="5">
        <f>AW4/$D4*100</f>
        <v>10.265398097145718</v>
      </c>
      <c r="AZ4" s="5">
        <f>AX4/$E4*100</f>
        <v>13.245033112582782</v>
      </c>
      <c r="BB4" s="12" t="s">
        <v>20</v>
      </c>
      <c r="BC4" s="9" t="s">
        <v>0</v>
      </c>
      <c r="BE4">
        <f>BE44+BE84</f>
        <v>47</v>
      </c>
      <c r="BF4">
        <f>BF44+BF84</f>
        <v>2</v>
      </c>
      <c r="BG4" s="5">
        <f>BE4/$D4*100</f>
        <v>2.3535302954431647</v>
      </c>
      <c r="BH4" s="5">
        <f>BF4/$E4*100</f>
        <v>1.3245033112582782</v>
      </c>
      <c r="BJ4" s="12" t="s">
        <v>20</v>
      </c>
      <c r="BK4" s="9" t="s">
        <v>0</v>
      </c>
      <c r="BM4">
        <f>BM44+BM84</f>
        <v>126</v>
      </c>
      <c r="BN4">
        <f>BN44+BN84</f>
        <v>5</v>
      </c>
      <c r="BO4" s="5">
        <f>BM4/$D4*100</f>
        <v>6.3094641962944413</v>
      </c>
      <c r="BP4" s="5">
        <f>BN4/$E4*100</f>
        <v>3.3112582781456954</v>
      </c>
      <c r="BR4" s="12" t="s">
        <v>20</v>
      </c>
      <c r="BS4" s="9" t="s">
        <v>0</v>
      </c>
      <c r="BU4">
        <f>BU44+BU84</f>
        <v>217</v>
      </c>
      <c r="BV4">
        <f>BV44+BV84</f>
        <v>21</v>
      </c>
      <c r="BW4" s="5">
        <f>BU4/$D4*100</f>
        <v>10.866299449173761</v>
      </c>
      <c r="BX4" s="5">
        <f>BV4/$E4*100</f>
        <v>13.90728476821192</v>
      </c>
      <c r="BZ4" s="12" t="s">
        <v>20</v>
      </c>
      <c r="CA4" s="9" t="s">
        <v>0</v>
      </c>
      <c r="CC4">
        <f>CC44+CC84</f>
        <v>931</v>
      </c>
      <c r="CD4">
        <f>CD44+CD84</f>
        <v>48</v>
      </c>
      <c r="CE4" s="5">
        <f>CC4/$D4*100</f>
        <v>46.619929894842265</v>
      </c>
      <c r="CF4" s="5">
        <f>CD4/$E4*100</f>
        <v>31.788079470198678</v>
      </c>
    </row>
    <row r="5" spans="1:84" x14ac:dyDescent="0.25">
      <c r="B5" s="10" t="s">
        <v>1</v>
      </c>
      <c r="C5">
        <f t="shared" ref="C5:C11" si="0">D5+E5</f>
        <v>1476</v>
      </c>
      <c r="D5">
        <v>1112</v>
      </c>
      <c r="E5">
        <v>364</v>
      </c>
      <c r="G5" s="10" t="s">
        <v>1</v>
      </c>
      <c r="I5">
        <v>1006</v>
      </c>
      <c r="J5">
        <v>63</v>
      </c>
      <c r="K5" s="5">
        <f t="shared" ref="K5:K11" si="1">I5/$D5*100</f>
        <v>90.467625899280577</v>
      </c>
      <c r="L5" s="5">
        <f t="shared" ref="L5:L11" si="2">J5/$E5*100</f>
        <v>17.307692307692307</v>
      </c>
      <c r="O5" s="10" t="s">
        <v>1</v>
      </c>
      <c r="Q5">
        <v>643</v>
      </c>
      <c r="R5">
        <v>19</v>
      </c>
      <c r="S5" s="5">
        <f t="shared" ref="S5:S11" si="3">Q5/$D5*100</f>
        <v>57.823741007194243</v>
      </c>
      <c r="T5" s="5">
        <f t="shared" ref="T5:T11" si="4">R5/$E5*100</f>
        <v>5.2197802197802199</v>
      </c>
      <c r="W5" s="10" t="s">
        <v>1</v>
      </c>
      <c r="Y5">
        <v>242</v>
      </c>
      <c r="Z5">
        <v>177</v>
      </c>
      <c r="AA5" s="5">
        <f t="shared" ref="AA5:AA11" si="5">Y5/$D5*100</f>
        <v>21.762589928057555</v>
      </c>
      <c r="AB5" s="5">
        <f t="shared" ref="AB5:AB11" si="6">Z5/$E5*100</f>
        <v>48.626373626373628</v>
      </c>
      <c r="AE5" s="10" t="s">
        <v>1</v>
      </c>
      <c r="AG5">
        <v>55</v>
      </c>
      <c r="AH5">
        <v>52</v>
      </c>
      <c r="AI5" s="5">
        <f t="shared" ref="AI5:AI11" si="7">AG5/$D5*100</f>
        <v>4.9460431654676258</v>
      </c>
      <c r="AJ5" s="5">
        <f t="shared" ref="AJ5:AJ11" si="8">AH5/$E5*100</f>
        <v>14.285714285714285</v>
      </c>
      <c r="AM5" s="10" t="s">
        <v>1</v>
      </c>
      <c r="AO5">
        <v>862</v>
      </c>
      <c r="AP5">
        <v>235</v>
      </c>
      <c r="AQ5" s="5">
        <f t="shared" ref="AQ5:AQ11" si="9">AO5/$D5*100</f>
        <v>77.517985611510781</v>
      </c>
      <c r="AR5" s="5">
        <f t="shared" ref="AR5:AR11" si="10">AP5/$E5*100</f>
        <v>64.560439560439562</v>
      </c>
      <c r="AU5" s="10" t="s">
        <v>1</v>
      </c>
      <c r="AW5">
        <v>988</v>
      </c>
      <c r="AX5">
        <v>319</v>
      </c>
      <c r="AY5" s="5">
        <f t="shared" ref="AY5:AY11" si="11">AW5/$D5*100</f>
        <v>88.84892086330936</v>
      </c>
      <c r="AZ5" s="5">
        <f t="shared" ref="AZ5:AZ11" si="12">AX5/$E5*100</f>
        <v>87.637362637362642</v>
      </c>
      <c r="BC5" s="10" t="s">
        <v>1</v>
      </c>
      <c r="BE5">
        <f t="shared" ref="BE5:BF11" si="13">BE45+BE85</f>
        <v>134</v>
      </c>
      <c r="BF5">
        <f t="shared" si="13"/>
        <v>47</v>
      </c>
      <c r="BG5" s="5">
        <f t="shared" ref="BG5:BG11" si="14">BE5/$D5*100</f>
        <v>12.050359712230216</v>
      </c>
      <c r="BH5" s="5">
        <f t="shared" ref="BH5:BH11" si="15">BF5/$E5*100</f>
        <v>12.912087912087914</v>
      </c>
      <c r="BK5" s="10" t="s">
        <v>1</v>
      </c>
      <c r="BM5">
        <f t="shared" ref="BM5:BN5" si="16">BM45+BM85</f>
        <v>0</v>
      </c>
      <c r="BN5">
        <f t="shared" si="16"/>
        <v>0</v>
      </c>
      <c r="BO5" s="5">
        <f t="shared" ref="BO5:BO11" si="17">BM5/$D5*100</f>
        <v>0</v>
      </c>
      <c r="BP5" s="5">
        <f t="shared" ref="BP5:BP11" si="18">BN5/$E5*100</f>
        <v>0</v>
      </c>
      <c r="BS5" s="10" t="s">
        <v>1</v>
      </c>
      <c r="BU5">
        <f t="shared" ref="BU5:BV5" si="19">BU45+BU85</f>
        <v>165</v>
      </c>
      <c r="BV5">
        <f t="shared" si="19"/>
        <v>21</v>
      </c>
      <c r="BW5" s="5">
        <f t="shared" ref="BW5:BW11" si="20">BU5/$D5*100</f>
        <v>14.838129496402876</v>
      </c>
      <c r="BX5" s="5">
        <f t="shared" ref="BX5:BX11" si="21">BV5/$E5*100</f>
        <v>5.7692307692307692</v>
      </c>
      <c r="CA5" s="10" t="s">
        <v>1</v>
      </c>
      <c r="CC5">
        <f t="shared" ref="CC5:CD5" si="22">CC45+CC85</f>
        <v>145</v>
      </c>
      <c r="CD5">
        <f t="shared" si="22"/>
        <v>57</v>
      </c>
      <c r="CE5" s="5">
        <f t="shared" ref="CE5:CE11" si="23">CC5/$D5*100</f>
        <v>13.03956834532374</v>
      </c>
      <c r="CF5" s="5">
        <f t="shared" ref="CF5:CF11" si="24">CD5/$E5*100</f>
        <v>15.659340659340659</v>
      </c>
    </row>
    <row r="6" spans="1:84" x14ac:dyDescent="0.25">
      <c r="B6" s="9" t="s">
        <v>2</v>
      </c>
      <c r="C6">
        <f t="shared" si="0"/>
        <v>1434</v>
      </c>
      <c r="D6">
        <v>1106</v>
      </c>
      <c r="E6">
        <v>328</v>
      </c>
      <c r="G6" s="9" t="s">
        <v>2</v>
      </c>
      <c r="I6">
        <v>847</v>
      </c>
      <c r="J6">
        <v>57</v>
      </c>
      <c r="K6" s="5">
        <f t="shared" si="1"/>
        <v>76.582278481012651</v>
      </c>
      <c r="L6" s="5">
        <f t="shared" si="2"/>
        <v>17.378048780487802</v>
      </c>
      <c r="O6" s="9" t="s">
        <v>2</v>
      </c>
      <c r="Q6">
        <v>151</v>
      </c>
      <c r="R6">
        <v>14</v>
      </c>
      <c r="S6" s="5">
        <f t="shared" si="3"/>
        <v>13.652802893309223</v>
      </c>
      <c r="T6" s="5">
        <f t="shared" si="4"/>
        <v>4.2682926829268295</v>
      </c>
      <c r="W6" s="9" t="s">
        <v>2</v>
      </c>
      <c r="Y6">
        <v>33</v>
      </c>
      <c r="Z6">
        <v>175</v>
      </c>
      <c r="AA6" s="5">
        <f t="shared" si="5"/>
        <v>2.9837251356238697</v>
      </c>
      <c r="AB6" s="5">
        <f t="shared" si="6"/>
        <v>53.353658536585371</v>
      </c>
      <c r="AE6" s="9" t="s">
        <v>2</v>
      </c>
      <c r="AG6">
        <v>342</v>
      </c>
      <c r="AH6">
        <v>132</v>
      </c>
      <c r="AI6" s="5">
        <f t="shared" si="7"/>
        <v>30.922242314647381</v>
      </c>
      <c r="AJ6" s="5">
        <f t="shared" si="8"/>
        <v>40.243902439024396</v>
      </c>
      <c r="AM6" s="9" t="s">
        <v>2</v>
      </c>
      <c r="AO6">
        <v>501</v>
      </c>
      <c r="AP6">
        <v>166</v>
      </c>
      <c r="AQ6" s="5">
        <f t="shared" si="9"/>
        <v>45.298372513562384</v>
      </c>
      <c r="AR6" s="5">
        <f t="shared" si="10"/>
        <v>50.609756097560975</v>
      </c>
      <c r="AU6" s="9" t="s">
        <v>2</v>
      </c>
      <c r="AW6">
        <v>674</v>
      </c>
      <c r="AX6">
        <v>207</v>
      </c>
      <c r="AY6" s="5">
        <f t="shared" si="11"/>
        <v>60.940325497287517</v>
      </c>
      <c r="AZ6" s="5">
        <f t="shared" si="12"/>
        <v>63.109756097560975</v>
      </c>
      <c r="BC6" s="9" t="s">
        <v>2</v>
      </c>
      <c r="BE6">
        <f t="shared" si="13"/>
        <v>32</v>
      </c>
      <c r="BF6">
        <f t="shared" si="13"/>
        <v>8</v>
      </c>
      <c r="BG6" s="5">
        <f t="shared" si="14"/>
        <v>2.8933092224231465</v>
      </c>
      <c r="BH6" s="5">
        <f t="shared" si="15"/>
        <v>2.4390243902439024</v>
      </c>
      <c r="BK6" s="9" t="s">
        <v>2</v>
      </c>
      <c r="BM6">
        <f t="shared" ref="BM6:BN6" si="25">BM46+BM86</f>
        <v>3</v>
      </c>
      <c r="BN6">
        <f t="shared" si="25"/>
        <v>0</v>
      </c>
      <c r="BO6" s="5">
        <f t="shared" si="17"/>
        <v>0.27124773960216997</v>
      </c>
      <c r="BP6" s="5">
        <f t="shared" si="18"/>
        <v>0</v>
      </c>
      <c r="BS6" s="9" t="s">
        <v>2</v>
      </c>
      <c r="BU6">
        <f t="shared" ref="BU6:BV6" si="26">BU46+BU86</f>
        <v>173</v>
      </c>
      <c r="BV6">
        <f t="shared" si="26"/>
        <v>36</v>
      </c>
      <c r="BW6" s="5">
        <f t="shared" si="20"/>
        <v>15.641952983725135</v>
      </c>
      <c r="BX6" s="5">
        <f t="shared" si="21"/>
        <v>10.975609756097562</v>
      </c>
      <c r="CA6" s="9" t="s">
        <v>2</v>
      </c>
      <c r="CC6">
        <f t="shared" ref="CC6:CD6" si="27">CC46+CC86</f>
        <v>162</v>
      </c>
      <c r="CD6">
        <f t="shared" si="27"/>
        <v>34</v>
      </c>
      <c r="CE6" s="5">
        <f t="shared" si="23"/>
        <v>14.647377938517177</v>
      </c>
      <c r="CF6" s="5">
        <f t="shared" si="24"/>
        <v>10.365853658536585</v>
      </c>
    </row>
    <row r="7" spans="1:84" x14ac:dyDescent="0.25">
      <c r="B7" s="9" t="s">
        <v>3</v>
      </c>
      <c r="C7">
        <f t="shared" si="0"/>
        <v>1339</v>
      </c>
      <c r="D7">
        <v>1022</v>
      </c>
      <c r="E7">
        <v>317</v>
      </c>
      <c r="G7" s="9" t="s">
        <v>3</v>
      </c>
      <c r="I7">
        <v>865</v>
      </c>
      <c r="J7">
        <v>48</v>
      </c>
      <c r="K7" s="5">
        <f t="shared" si="1"/>
        <v>84.637964774951087</v>
      </c>
      <c r="L7" s="5">
        <f t="shared" si="2"/>
        <v>15.141955835962145</v>
      </c>
      <c r="O7" s="9" t="s">
        <v>3</v>
      </c>
      <c r="Q7">
        <v>34</v>
      </c>
      <c r="R7">
        <v>0</v>
      </c>
      <c r="S7" s="5">
        <f t="shared" si="3"/>
        <v>3.3268101761252442</v>
      </c>
      <c r="T7" s="5">
        <f t="shared" si="4"/>
        <v>0</v>
      </c>
      <c r="W7" s="9" t="s">
        <v>3</v>
      </c>
      <c r="Y7">
        <v>44</v>
      </c>
      <c r="Z7">
        <v>161</v>
      </c>
      <c r="AA7" s="5">
        <f t="shared" si="5"/>
        <v>4.3052837573385521</v>
      </c>
      <c r="AB7" s="5">
        <f t="shared" si="6"/>
        <v>50.788643533123022</v>
      </c>
      <c r="AE7" s="9" t="s">
        <v>3</v>
      </c>
      <c r="AG7">
        <v>176</v>
      </c>
      <c r="AH7">
        <v>95</v>
      </c>
      <c r="AI7" s="5">
        <f t="shared" si="7"/>
        <v>17.221135029354208</v>
      </c>
      <c r="AJ7" s="5">
        <f t="shared" si="8"/>
        <v>29.968454258675081</v>
      </c>
      <c r="AM7" s="9" t="s">
        <v>3</v>
      </c>
      <c r="AO7">
        <v>219</v>
      </c>
      <c r="AP7">
        <v>128</v>
      </c>
      <c r="AQ7" s="5">
        <f t="shared" si="9"/>
        <v>21.428571428571427</v>
      </c>
      <c r="AR7" s="5">
        <f t="shared" si="10"/>
        <v>40.378548895899051</v>
      </c>
      <c r="AU7" s="9" t="s">
        <v>3</v>
      </c>
      <c r="AW7">
        <v>245</v>
      </c>
      <c r="AX7">
        <v>110</v>
      </c>
      <c r="AY7" s="5">
        <f t="shared" si="11"/>
        <v>23.972602739726025</v>
      </c>
      <c r="AZ7" s="5">
        <f t="shared" si="12"/>
        <v>34.700315457413247</v>
      </c>
      <c r="BC7" s="9" t="s">
        <v>3</v>
      </c>
      <c r="BE7">
        <f t="shared" si="13"/>
        <v>13</v>
      </c>
      <c r="BF7">
        <f t="shared" si="13"/>
        <v>3</v>
      </c>
      <c r="BG7" s="5">
        <f t="shared" si="14"/>
        <v>1.2720156555772992</v>
      </c>
      <c r="BH7" s="5">
        <f t="shared" si="15"/>
        <v>0.94637223974763407</v>
      </c>
      <c r="BK7" s="9" t="s">
        <v>3</v>
      </c>
      <c r="BM7">
        <f t="shared" ref="BM7:BN7" si="28">BM47+BM87</f>
        <v>5</v>
      </c>
      <c r="BN7">
        <f t="shared" si="28"/>
        <v>0</v>
      </c>
      <c r="BO7" s="5">
        <f t="shared" si="17"/>
        <v>0.48923679060665359</v>
      </c>
      <c r="BP7" s="5">
        <f t="shared" si="18"/>
        <v>0</v>
      </c>
      <c r="BS7" s="9" t="s">
        <v>3</v>
      </c>
      <c r="BU7">
        <f t="shared" ref="BU7:BV7" si="29">BU47+BU87</f>
        <v>64</v>
      </c>
      <c r="BV7">
        <f t="shared" si="29"/>
        <v>37</v>
      </c>
      <c r="BW7" s="5">
        <f t="shared" si="20"/>
        <v>6.262230919765166</v>
      </c>
      <c r="BX7" s="5">
        <f t="shared" si="21"/>
        <v>11.67192429022082</v>
      </c>
      <c r="CA7" s="9" t="s">
        <v>3</v>
      </c>
      <c r="CC7">
        <f t="shared" ref="CC7:CD7" si="30">CC47+CC87</f>
        <v>189</v>
      </c>
      <c r="CD7">
        <f t="shared" si="30"/>
        <v>55</v>
      </c>
      <c r="CE7" s="5">
        <f t="shared" si="23"/>
        <v>18.493150684931507</v>
      </c>
      <c r="CF7" s="5">
        <f t="shared" si="24"/>
        <v>17.350157728706623</v>
      </c>
    </row>
    <row r="8" spans="1:84" x14ac:dyDescent="0.25">
      <c r="A8" s="11" t="s">
        <v>21</v>
      </c>
      <c r="B8" s="10" t="s">
        <v>4</v>
      </c>
      <c r="C8">
        <f t="shared" si="0"/>
        <v>1328</v>
      </c>
      <c r="D8">
        <v>737</v>
      </c>
      <c r="E8">
        <v>591</v>
      </c>
      <c r="F8" s="11" t="s">
        <v>21</v>
      </c>
      <c r="G8" s="10" t="s">
        <v>4</v>
      </c>
      <c r="I8">
        <v>599</v>
      </c>
      <c r="J8">
        <v>92</v>
      </c>
      <c r="K8" s="5">
        <f t="shared" si="1"/>
        <v>81.27544097693351</v>
      </c>
      <c r="L8" s="5">
        <f t="shared" si="2"/>
        <v>15.5668358714044</v>
      </c>
      <c r="N8" s="11" t="s">
        <v>21</v>
      </c>
      <c r="O8" s="10" t="s">
        <v>4</v>
      </c>
      <c r="Q8">
        <v>333</v>
      </c>
      <c r="R8">
        <v>32</v>
      </c>
      <c r="S8" s="5">
        <f t="shared" si="3"/>
        <v>45.183175033921302</v>
      </c>
      <c r="T8" s="5">
        <f t="shared" si="4"/>
        <v>5.4145516074450084</v>
      </c>
      <c r="V8" s="11" t="s">
        <v>21</v>
      </c>
      <c r="W8" s="10" t="s">
        <v>4</v>
      </c>
      <c r="Y8">
        <v>196</v>
      </c>
      <c r="Z8">
        <v>263</v>
      </c>
      <c r="AA8" s="5">
        <f t="shared" si="5"/>
        <v>26.594301221166894</v>
      </c>
      <c r="AB8" s="5">
        <f t="shared" si="6"/>
        <v>44.500846023688659</v>
      </c>
      <c r="AD8" s="11" t="s">
        <v>21</v>
      </c>
      <c r="AE8" s="10" t="s">
        <v>4</v>
      </c>
      <c r="AG8">
        <v>29</v>
      </c>
      <c r="AH8">
        <v>90</v>
      </c>
      <c r="AI8" s="5">
        <f t="shared" si="7"/>
        <v>3.9348710990502038</v>
      </c>
      <c r="AJ8" s="5">
        <f t="shared" si="8"/>
        <v>15.228426395939088</v>
      </c>
      <c r="AL8" s="11" t="s">
        <v>21</v>
      </c>
      <c r="AM8" s="10" t="s">
        <v>4</v>
      </c>
      <c r="AO8">
        <v>499</v>
      </c>
      <c r="AP8">
        <v>339</v>
      </c>
      <c r="AQ8" s="5">
        <f t="shared" si="9"/>
        <v>67.706919945725915</v>
      </c>
      <c r="AR8" s="5">
        <f t="shared" si="10"/>
        <v>57.360406091370564</v>
      </c>
      <c r="AT8" s="11" t="s">
        <v>21</v>
      </c>
      <c r="AU8" s="10" t="s">
        <v>4</v>
      </c>
      <c r="AW8">
        <v>606</v>
      </c>
      <c r="AX8">
        <v>506</v>
      </c>
      <c r="AY8" s="5">
        <f t="shared" si="11"/>
        <v>82.225237449118055</v>
      </c>
      <c r="AZ8" s="5">
        <f t="shared" si="12"/>
        <v>85.617597292724199</v>
      </c>
      <c r="BB8" s="11" t="s">
        <v>21</v>
      </c>
      <c r="BC8" s="10" t="s">
        <v>4</v>
      </c>
      <c r="BE8">
        <f t="shared" si="13"/>
        <v>102</v>
      </c>
      <c r="BF8">
        <f t="shared" si="13"/>
        <v>87</v>
      </c>
      <c r="BG8" s="5">
        <f t="shared" si="14"/>
        <v>13.83989145183175</v>
      </c>
      <c r="BH8" s="5">
        <f t="shared" si="15"/>
        <v>14.720812182741117</v>
      </c>
      <c r="BJ8" s="11" t="s">
        <v>21</v>
      </c>
      <c r="BK8" s="10" t="s">
        <v>4</v>
      </c>
      <c r="BM8">
        <f t="shared" ref="BM8:BN8" si="31">BM48+BM88</f>
        <v>3</v>
      </c>
      <c r="BN8">
        <f t="shared" si="31"/>
        <v>2</v>
      </c>
      <c r="BO8" s="5">
        <f t="shared" si="17"/>
        <v>0.40705563093622793</v>
      </c>
      <c r="BP8" s="5">
        <f t="shared" si="18"/>
        <v>0.33840947546531303</v>
      </c>
      <c r="BR8" s="11" t="s">
        <v>21</v>
      </c>
      <c r="BS8" s="10" t="s">
        <v>4</v>
      </c>
      <c r="BU8">
        <f t="shared" ref="BU8:BV8" si="32">BU48+BU88</f>
        <v>75</v>
      </c>
      <c r="BV8">
        <f t="shared" si="32"/>
        <v>31</v>
      </c>
      <c r="BW8" s="5">
        <f t="shared" si="20"/>
        <v>10.176390773405698</v>
      </c>
      <c r="BX8" s="5">
        <f t="shared" si="21"/>
        <v>5.2453468697123524</v>
      </c>
      <c r="BZ8" s="11" t="s">
        <v>21</v>
      </c>
      <c r="CA8" s="10" t="s">
        <v>4</v>
      </c>
      <c r="CC8">
        <f t="shared" ref="CC8:CD8" si="33">CC48+CC88</f>
        <v>42</v>
      </c>
      <c r="CD8">
        <f t="shared" si="33"/>
        <v>51</v>
      </c>
      <c r="CE8" s="5">
        <f t="shared" si="23"/>
        <v>5.6987788331071911</v>
      </c>
      <c r="CF8" s="5">
        <f t="shared" si="24"/>
        <v>8.6294416243654819</v>
      </c>
    </row>
    <row r="9" spans="1:84" x14ac:dyDescent="0.25">
      <c r="B9" s="10" t="s">
        <v>5</v>
      </c>
      <c r="C9">
        <f t="shared" si="0"/>
        <v>944</v>
      </c>
      <c r="D9">
        <v>648</v>
      </c>
      <c r="E9">
        <v>296</v>
      </c>
      <c r="G9" s="10" t="s">
        <v>5</v>
      </c>
      <c r="I9">
        <v>612</v>
      </c>
      <c r="J9">
        <v>29</v>
      </c>
      <c r="K9" s="5">
        <f t="shared" si="1"/>
        <v>94.444444444444443</v>
      </c>
      <c r="L9" s="5">
        <f t="shared" si="2"/>
        <v>9.7972972972972965</v>
      </c>
      <c r="O9" s="10" t="s">
        <v>5</v>
      </c>
      <c r="Q9">
        <v>352</v>
      </c>
      <c r="R9">
        <v>11</v>
      </c>
      <c r="S9" s="5">
        <f t="shared" si="3"/>
        <v>54.320987654320987</v>
      </c>
      <c r="T9" s="5">
        <f t="shared" si="4"/>
        <v>3.7162162162162162</v>
      </c>
      <c r="W9" s="10" t="s">
        <v>5</v>
      </c>
      <c r="Y9">
        <v>184</v>
      </c>
      <c r="Z9">
        <v>157</v>
      </c>
      <c r="AA9" s="5">
        <f t="shared" si="5"/>
        <v>28.39506172839506</v>
      </c>
      <c r="AB9" s="5">
        <f t="shared" si="6"/>
        <v>53.04054054054054</v>
      </c>
      <c r="AE9" s="10" t="s">
        <v>5</v>
      </c>
      <c r="AG9">
        <v>36</v>
      </c>
      <c r="AH9">
        <v>37</v>
      </c>
      <c r="AI9" s="5">
        <f t="shared" si="7"/>
        <v>5.5555555555555554</v>
      </c>
      <c r="AJ9" s="5">
        <f t="shared" si="8"/>
        <v>12.5</v>
      </c>
      <c r="AM9" s="10" t="s">
        <v>5</v>
      </c>
      <c r="AO9">
        <v>542</v>
      </c>
      <c r="AP9">
        <v>192</v>
      </c>
      <c r="AQ9" s="5">
        <f t="shared" si="9"/>
        <v>83.641975308641975</v>
      </c>
      <c r="AR9" s="5">
        <f t="shared" si="10"/>
        <v>64.86486486486487</v>
      </c>
      <c r="AU9" s="10" t="s">
        <v>5</v>
      </c>
      <c r="AW9">
        <v>598</v>
      </c>
      <c r="AX9">
        <v>262</v>
      </c>
      <c r="AY9" s="5">
        <f t="shared" si="11"/>
        <v>92.283950617283949</v>
      </c>
      <c r="AZ9" s="5">
        <f t="shared" si="12"/>
        <v>88.513513513513516</v>
      </c>
      <c r="BC9" s="10" t="s">
        <v>5</v>
      </c>
      <c r="BE9">
        <f t="shared" si="13"/>
        <v>108</v>
      </c>
      <c r="BF9">
        <f t="shared" si="13"/>
        <v>74</v>
      </c>
      <c r="BG9" s="5">
        <f t="shared" si="14"/>
        <v>16.666666666666664</v>
      </c>
      <c r="BH9" s="5">
        <f t="shared" si="15"/>
        <v>25</v>
      </c>
      <c r="BK9" s="10" t="s">
        <v>5</v>
      </c>
      <c r="BM9">
        <f t="shared" ref="BM9:BN9" si="34">BM49+BM89</f>
        <v>4</v>
      </c>
      <c r="BN9">
        <f t="shared" si="34"/>
        <v>0</v>
      </c>
      <c r="BO9" s="5">
        <f t="shared" si="17"/>
        <v>0.61728395061728392</v>
      </c>
      <c r="BP9" s="5">
        <f t="shared" si="18"/>
        <v>0</v>
      </c>
      <c r="BS9" s="10" t="s">
        <v>5</v>
      </c>
      <c r="BU9">
        <f t="shared" ref="BU9:BV9" si="35">BU49+BU89</f>
        <v>94</v>
      </c>
      <c r="BV9">
        <f t="shared" si="35"/>
        <v>8</v>
      </c>
      <c r="BW9" s="5">
        <f t="shared" si="20"/>
        <v>14.506172839506174</v>
      </c>
      <c r="BX9" s="5">
        <f t="shared" si="21"/>
        <v>2.7027027027027026</v>
      </c>
      <c r="CA9" s="10" t="s">
        <v>5</v>
      </c>
      <c r="CC9">
        <f t="shared" ref="CC9:CD9" si="36">CC49+CC89</f>
        <v>133</v>
      </c>
      <c r="CD9">
        <f t="shared" si="36"/>
        <v>76</v>
      </c>
      <c r="CE9" s="5">
        <f t="shared" si="23"/>
        <v>20.52469135802469</v>
      </c>
      <c r="CF9" s="5">
        <f t="shared" si="24"/>
        <v>25.675675675675674</v>
      </c>
    </row>
    <row r="10" spans="1:84" x14ac:dyDescent="0.25">
      <c r="B10" s="10" t="s">
        <v>6</v>
      </c>
      <c r="C10">
        <f t="shared" si="0"/>
        <v>861</v>
      </c>
      <c r="D10">
        <v>568</v>
      </c>
      <c r="E10">
        <v>293</v>
      </c>
      <c r="G10" s="10" t="s">
        <v>6</v>
      </c>
      <c r="I10">
        <v>535</v>
      </c>
      <c r="J10">
        <v>37</v>
      </c>
      <c r="K10" s="5">
        <f t="shared" si="1"/>
        <v>94.190140845070431</v>
      </c>
      <c r="L10" s="5">
        <f t="shared" si="2"/>
        <v>12.627986348122866</v>
      </c>
      <c r="O10" s="10" t="s">
        <v>6</v>
      </c>
      <c r="Q10">
        <v>362</v>
      </c>
      <c r="R10">
        <v>15</v>
      </c>
      <c r="S10" s="5">
        <f t="shared" si="3"/>
        <v>63.732394366197184</v>
      </c>
      <c r="T10" s="5">
        <f t="shared" si="4"/>
        <v>5.1194539249146755</v>
      </c>
      <c r="W10" s="10" t="s">
        <v>6</v>
      </c>
      <c r="Y10">
        <v>248</v>
      </c>
      <c r="Z10">
        <v>206</v>
      </c>
      <c r="AA10" s="5">
        <f t="shared" si="5"/>
        <v>43.661971830985912</v>
      </c>
      <c r="AB10" s="5">
        <f t="shared" si="6"/>
        <v>70.307167235494887</v>
      </c>
      <c r="AE10" s="10" t="s">
        <v>6</v>
      </c>
      <c r="AG10">
        <v>52</v>
      </c>
      <c r="AH10">
        <v>55</v>
      </c>
      <c r="AI10" s="5">
        <f t="shared" si="7"/>
        <v>9.1549295774647899</v>
      </c>
      <c r="AJ10" s="5">
        <f t="shared" si="8"/>
        <v>18.771331058020476</v>
      </c>
      <c r="AM10" s="10" t="s">
        <v>6</v>
      </c>
      <c r="AO10">
        <v>387</v>
      </c>
      <c r="AP10">
        <v>164</v>
      </c>
      <c r="AQ10" s="5">
        <f t="shared" si="9"/>
        <v>68.133802816901408</v>
      </c>
      <c r="AR10" s="5">
        <f t="shared" si="10"/>
        <v>55.972696245733786</v>
      </c>
      <c r="AU10" s="10" t="s">
        <v>6</v>
      </c>
      <c r="AW10">
        <v>512</v>
      </c>
      <c r="AX10">
        <v>262</v>
      </c>
      <c r="AY10" s="5">
        <f t="shared" si="11"/>
        <v>90.140845070422543</v>
      </c>
      <c r="AZ10" s="5">
        <f t="shared" si="12"/>
        <v>89.419795221843003</v>
      </c>
      <c r="BC10" s="10" t="s">
        <v>6</v>
      </c>
      <c r="BE10">
        <f t="shared" si="13"/>
        <v>185</v>
      </c>
      <c r="BF10">
        <f t="shared" si="13"/>
        <v>106</v>
      </c>
      <c r="BG10" s="5">
        <f t="shared" si="14"/>
        <v>32.570422535211272</v>
      </c>
      <c r="BH10" s="5">
        <f t="shared" si="15"/>
        <v>36.177474402730375</v>
      </c>
      <c r="BK10" s="10" t="s">
        <v>6</v>
      </c>
      <c r="BM10">
        <f t="shared" ref="BM10:BN10" si="37">BM50+BM90</f>
        <v>8</v>
      </c>
      <c r="BN10">
        <f t="shared" si="37"/>
        <v>9</v>
      </c>
      <c r="BO10" s="5">
        <f t="shared" si="17"/>
        <v>1.4084507042253522</v>
      </c>
      <c r="BP10" s="5">
        <f t="shared" si="18"/>
        <v>3.0716723549488054</v>
      </c>
      <c r="BS10" s="10" t="s">
        <v>6</v>
      </c>
      <c r="BU10">
        <f t="shared" ref="BU10:BV10" si="38">BU50+BU90</f>
        <v>82</v>
      </c>
      <c r="BV10">
        <f t="shared" si="38"/>
        <v>14</v>
      </c>
      <c r="BW10" s="5">
        <f t="shared" si="20"/>
        <v>14.43661971830986</v>
      </c>
      <c r="BX10" s="5">
        <f t="shared" si="21"/>
        <v>4.7781569965870307</v>
      </c>
      <c r="CA10" s="10" t="s">
        <v>6</v>
      </c>
      <c r="CC10">
        <f t="shared" ref="CC10:CD10" si="39">CC50+CC90</f>
        <v>72</v>
      </c>
      <c r="CD10">
        <f t="shared" si="39"/>
        <v>72</v>
      </c>
      <c r="CE10" s="5">
        <f t="shared" si="23"/>
        <v>12.676056338028168</v>
      </c>
      <c r="CF10" s="5">
        <f t="shared" si="24"/>
        <v>24.573378839590443</v>
      </c>
    </row>
    <row r="11" spans="1:84" ht="15.75" thickBot="1" x14ac:dyDescent="0.3">
      <c r="B11" s="10" t="s">
        <v>7</v>
      </c>
      <c r="C11">
        <f t="shared" si="0"/>
        <v>812</v>
      </c>
      <c r="D11">
        <v>495</v>
      </c>
      <c r="E11">
        <v>317</v>
      </c>
      <c r="G11" s="10" t="s">
        <v>7</v>
      </c>
      <c r="I11">
        <v>462</v>
      </c>
      <c r="J11">
        <v>63</v>
      </c>
      <c r="K11" s="5">
        <f t="shared" si="1"/>
        <v>93.333333333333329</v>
      </c>
      <c r="L11" s="5">
        <f t="shared" si="2"/>
        <v>19.873817034700316</v>
      </c>
      <c r="O11" s="10" t="s">
        <v>7</v>
      </c>
      <c r="Q11">
        <v>238</v>
      </c>
      <c r="R11">
        <v>14</v>
      </c>
      <c r="S11" s="5">
        <f t="shared" si="3"/>
        <v>48.080808080808083</v>
      </c>
      <c r="T11" s="5">
        <f t="shared" si="4"/>
        <v>4.4164037854889591</v>
      </c>
      <c r="W11" s="10" t="s">
        <v>7</v>
      </c>
      <c r="Y11">
        <v>145</v>
      </c>
      <c r="Z11">
        <v>206</v>
      </c>
      <c r="AA11" s="5">
        <f t="shared" si="5"/>
        <v>29.292929292929294</v>
      </c>
      <c r="AB11" s="5">
        <f t="shared" si="6"/>
        <v>64.98422712933754</v>
      </c>
      <c r="AE11" s="10" t="s">
        <v>7</v>
      </c>
      <c r="AG11">
        <v>26</v>
      </c>
      <c r="AH11">
        <v>40</v>
      </c>
      <c r="AI11" s="5">
        <f t="shared" si="7"/>
        <v>5.2525252525252526</v>
      </c>
      <c r="AJ11" s="5">
        <f t="shared" si="8"/>
        <v>12.618296529968454</v>
      </c>
      <c r="AM11" s="10" t="s">
        <v>7</v>
      </c>
      <c r="AO11">
        <v>391</v>
      </c>
      <c r="AP11">
        <v>197</v>
      </c>
      <c r="AQ11" s="5">
        <f t="shared" si="9"/>
        <v>78.98989898989899</v>
      </c>
      <c r="AR11" s="5">
        <f t="shared" si="10"/>
        <v>62.145110410094638</v>
      </c>
      <c r="AU11" s="10" t="s">
        <v>7</v>
      </c>
      <c r="AW11">
        <v>467</v>
      </c>
      <c r="AX11">
        <v>290</v>
      </c>
      <c r="AY11" s="5">
        <f t="shared" si="11"/>
        <v>94.343434343434339</v>
      </c>
      <c r="AZ11" s="5">
        <f t="shared" si="12"/>
        <v>91.482649842271286</v>
      </c>
      <c r="BC11" s="10" t="s">
        <v>7</v>
      </c>
      <c r="BE11">
        <f t="shared" si="13"/>
        <v>74</v>
      </c>
      <c r="BF11">
        <f t="shared" si="13"/>
        <v>75</v>
      </c>
      <c r="BG11" s="5">
        <f t="shared" si="14"/>
        <v>14.949494949494948</v>
      </c>
      <c r="BH11" s="5">
        <f t="shared" si="15"/>
        <v>23.65930599369085</v>
      </c>
      <c r="BK11" s="10" t="s">
        <v>7</v>
      </c>
      <c r="BM11">
        <f t="shared" ref="BM11:BN11" si="40">BM51+BM91</f>
        <v>1</v>
      </c>
      <c r="BN11">
        <f t="shared" si="40"/>
        <v>2</v>
      </c>
      <c r="BO11" s="5">
        <f t="shared" si="17"/>
        <v>0.20202020202020202</v>
      </c>
      <c r="BP11" s="5">
        <f t="shared" si="18"/>
        <v>0.63091482649842268</v>
      </c>
      <c r="BS11" s="10" t="s">
        <v>7</v>
      </c>
      <c r="BU11">
        <f t="shared" ref="BU11:BV11" si="41">BU51+BU91</f>
        <v>58</v>
      </c>
      <c r="BV11">
        <f t="shared" si="41"/>
        <v>14</v>
      </c>
      <c r="BW11" s="5">
        <f t="shared" si="20"/>
        <v>11.717171717171718</v>
      </c>
      <c r="BX11" s="5">
        <f t="shared" si="21"/>
        <v>4.4164037854889591</v>
      </c>
      <c r="CA11" s="10" t="s">
        <v>7</v>
      </c>
      <c r="CC11">
        <f t="shared" ref="CC11:CD11" si="42">CC51+CC91</f>
        <v>105</v>
      </c>
      <c r="CD11">
        <f t="shared" si="42"/>
        <v>92</v>
      </c>
      <c r="CE11" s="5">
        <f t="shared" si="23"/>
        <v>21.212121212121211</v>
      </c>
      <c r="CF11" s="5">
        <f t="shared" si="24"/>
        <v>29.022082018927449</v>
      </c>
    </row>
    <row r="12" spans="1:84" ht="15.75" thickBot="1" x14ac:dyDescent="0.3">
      <c r="C12" s="3">
        <f>SUM(C4:C11)</f>
        <v>10342</v>
      </c>
      <c r="D12" s="3">
        <f>SUM(D4:D11)</f>
        <v>7685</v>
      </c>
      <c r="E12" s="4">
        <f>SUM(E4:E11)</f>
        <v>2657</v>
      </c>
      <c r="G12" s="8" t="s">
        <v>19</v>
      </c>
      <c r="H12" s="3">
        <f>SUM(H4:H11)</f>
        <v>0</v>
      </c>
      <c r="I12" s="3">
        <f>SUM(I4:I11)</f>
        <v>6361</v>
      </c>
      <c r="J12" s="4">
        <f>SUM(J4:J11)</f>
        <v>408</v>
      </c>
      <c r="K12" s="6">
        <f>I12/$D12*100</f>
        <v>82.771633051398823</v>
      </c>
      <c r="L12" s="7">
        <f>J12/$E12*100</f>
        <v>15.355664283025968</v>
      </c>
      <c r="O12" s="8" t="s">
        <v>19</v>
      </c>
      <c r="P12" s="3">
        <f>SUM(P4:P11)</f>
        <v>0</v>
      </c>
      <c r="Q12" s="3">
        <f>SUM(Q4:Q11)</f>
        <v>2163</v>
      </c>
      <c r="R12" s="4">
        <f>SUM(R4:R11)</f>
        <v>105</v>
      </c>
      <c r="S12" s="6">
        <f>Q12/$D12*100</f>
        <v>28.145738451528953</v>
      </c>
      <c r="T12" s="7">
        <f>R12/$E12*100</f>
        <v>3.9518253669552124</v>
      </c>
      <c r="W12" s="8" t="s">
        <v>19</v>
      </c>
      <c r="X12" s="3">
        <f>SUM(X4:X11)</f>
        <v>0</v>
      </c>
      <c r="Y12" s="3">
        <f>SUM(Y4:Y11)</f>
        <v>1281</v>
      </c>
      <c r="Z12" s="4">
        <f>SUM(Z4:Z11)</f>
        <v>1362</v>
      </c>
      <c r="AA12" s="6">
        <f>Y12/$D12*100</f>
        <v>16.668835393623944</v>
      </c>
      <c r="AB12" s="7">
        <f>Z12/$E12*100</f>
        <v>51.260820474219045</v>
      </c>
      <c r="AE12" s="8" t="s">
        <v>19</v>
      </c>
      <c r="AF12" s="3">
        <f>SUM(AF4:AF11)</f>
        <v>0</v>
      </c>
      <c r="AG12" s="3">
        <f>SUM(AG4:AG11)</f>
        <v>1209</v>
      </c>
      <c r="AH12" s="4">
        <f>SUM(AH4:AH11)</f>
        <v>544</v>
      </c>
      <c r="AI12" s="6">
        <f>AG12/$D12*100</f>
        <v>15.731945348080675</v>
      </c>
      <c r="AJ12" s="7">
        <f>AH12/$E12*100</f>
        <v>20.474219044034626</v>
      </c>
      <c r="AM12" s="8" t="s">
        <v>19</v>
      </c>
      <c r="AN12" s="3">
        <f>SUM(AN4:AN11)</f>
        <v>0</v>
      </c>
      <c r="AO12" s="3">
        <f>SUM(AO4:AO11)</f>
        <v>3730</v>
      </c>
      <c r="AP12" s="4">
        <f>SUM(AP4:AP11)</f>
        <v>1457</v>
      </c>
      <c r="AQ12" s="6">
        <f>AO12/$D12*100</f>
        <v>48.53610930383865</v>
      </c>
      <c r="AR12" s="7">
        <f>AP12/$E12*100</f>
        <v>54.836281520511854</v>
      </c>
      <c r="AU12" s="8" t="s">
        <v>19</v>
      </c>
      <c r="AV12" s="3">
        <f>SUM(AV4:AV11)</f>
        <v>0</v>
      </c>
      <c r="AW12" s="3">
        <f>SUM(AW4:AW11)</f>
        <v>4295</v>
      </c>
      <c r="AX12" s="4">
        <f>SUM(AX4:AX11)</f>
        <v>1976</v>
      </c>
      <c r="AY12" s="6">
        <f>AW12/$D12*100</f>
        <v>55.888093689004556</v>
      </c>
      <c r="AZ12" s="7">
        <f>AX12/$E12*100</f>
        <v>74.36958976289047</v>
      </c>
      <c r="BC12" s="8" t="s">
        <v>19</v>
      </c>
      <c r="BD12" s="3">
        <f>SUM(BD4:BD11)</f>
        <v>0</v>
      </c>
      <c r="BE12" s="3">
        <f>SUM(BE4:BE11)</f>
        <v>695</v>
      </c>
      <c r="BF12" s="4">
        <f>SUM(BF4:BF11)</f>
        <v>402</v>
      </c>
      <c r="BG12" s="6">
        <f>BE12/$D12*100</f>
        <v>9.0435914118412501</v>
      </c>
      <c r="BH12" s="7">
        <f>BF12/$E12*100</f>
        <v>15.12984569062853</v>
      </c>
      <c r="BK12" s="8" t="s">
        <v>19</v>
      </c>
      <c r="BL12" s="3">
        <f>SUM(BL4:BL11)</f>
        <v>0</v>
      </c>
      <c r="BM12" s="3">
        <f>SUM(BM4:BM11)</f>
        <v>150</v>
      </c>
      <c r="BN12" s="4">
        <f>SUM(BN4:BN11)</f>
        <v>18</v>
      </c>
      <c r="BO12" s="6">
        <f>BM12/$D12*100</f>
        <v>1.9518542615484711</v>
      </c>
      <c r="BP12" s="7">
        <f>BN12/$E12*100</f>
        <v>0.67745577719232219</v>
      </c>
      <c r="BS12" s="8" t="s">
        <v>19</v>
      </c>
      <c r="BT12" s="3">
        <f>SUM(BT4:BT11)</f>
        <v>0</v>
      </c>
      <c r="BU12" s="3">
        <f>SUM(BU4:BU11)</f>
        <v>928</v>
      </c>
      <c r="BV12" s="4">
        <f>SUM(BV4:BV11)</f>
        <v>182</v>
      </c>
      <c r="BW12" s="6">
        <f>BU12/$D12*100</f>
        <v>12.075471698113208</v>
      </c>
      <c r="BX12" s="7">
        <f>BV12/$E12*100</f>
        <v>6.8498306360557022</v>
      </c>
      <c r="CA12" s="8" t="s">
        <v>19</v>
      </c>
      <c r="CB12" s="3">
        <f>SUM(CB4:CB11)</f>
        <v>0</v>
      </c>
      <c r="CC12" s="3">
        <f>SUM(CC4:CC11)</f>
        <v>1779</v>
      </c>
      <c r="CD12" s="4">
        <f>SUM(CD4:CD11)</f>
        <v>485</v>
      </c>
      <c r="CE12" s="6">
        <f>CC12/$D12*100</f>
        <v>23.148991541964868</v>
      </c>
      <c r="CF12" s="7">
        <f>CD12/$E12*100</f>
        <v>18.253669552126457</v>
      </c>
    </row>
    <row r="13" spans="1:84" x14ac:dyDescent="0.25">
      <c r="G13" s="2" t="s">
        <v>12</v>
      </c>
      <c r="H13" s="2" t="s">
        <v>13</v>
      </c>
      <c r="I13" s="2"/>
      <c r="O13" s="2" t="s">
        <v>12</v>
      </c>
      <c r="P13" s="2" t="s">
        <v>13</v>
      </c>
      <c r="Q13" s="2"/>
      <c r="W13" s="2" t="s">
        <v>12</v>
      </c>
      <c r="X13" s="2" t="s">
        <v>13</v>
      </c>
      <c r="Y13" s="2"/>
      <c r="AE13" s="2" t="s">
        <v>12</v>
      </c>
      <c r="AF13" s="2" t="s">
        <v>13</v>
      </c>
      <c r="AG13" s="2"/>
      <c r="AM13" s="2" t="s">
        <v>12</v>
      </c>
      <c r="AN13" s="2" t="s">
        <v>13</v>
      </c>
      <c r="AO13" s="2"/>
      <c r="AU13" s="2" t="s">
        <v>12</v>
      </c>
      <c r="AV13" s="2" t="s">
        <v>13</v>
      </c>
      <c r="AW13" s="2"/>
      <c r="BC13" s="2" t="s">
        <v>12</v>
      </c>
      <c r="BD13" s="2" t="s">
        <v>13</v>
      </c>
      <c r="BE13" s="2"/>
      <c r="BK13" s="2" t="s">
        <v>12</v>
      </c>
      <c r="BL13" s="2" t="s">
        <v>13</v>
      </c>
      <c r="BM13" s="2"/>
      <c r="BS13" s="2" t="s">
        <v>12</v>
      </c>
      <c r="BT13" s="2" t="s">
        <v>13</v>
      </c>
      <c r="BU13" s="2"/>
      <c r="CA13" s="2" t="s">
        <v>12</v>
      </c>
      <c r="CB13" s="2" t="s">
        <v>13</v>
      </c>
      <c r="CC13" s="2"/>
    </row>
    <row r="14" spans="1:84" x14ac:dyDescent="0.25">
      <c r="G14" s="2" t="s">
        <v>16</v>
      </c>
      <c r="H14" s="2" t="s">
        <v>14</v>
      </c>
      <c r="I14" s="2">
        <v>0</v>
      </c>
      <c r="O14" s="2" t="s">
        <v>22</v>
      </c>
      <c r="P14" s="2" t="s">
        <v>14</v>
      </c>
      <c r="Q14" s="2">
        <v>0</v>
      </c>
      <c r="W14" s="2" t="s">
        <v>24</v>
      </c>
      <c r="X14" s="2" t="s">
        <v>14</v>
      </c>
      <c r="Y14" s="2">
        <v>0</v>
      </c>
      <c r="AE14" s="2" t="s">
        <v>25</v>
      </c>
      <c r="AF14" s="2" t="s">
        <v>14</v>
      </c>
      <c r="AG14" s="2">
        <v>0</v>
      </c>
      <c r="AM14" s="2" t="s">
        <v>26</v>
      </c>
      <c r="AN14" s="2" t="s">
        <v>14</v>
      </c>
      <c r="AO14" s="2">
        <v>0</v>
      </c>
      <c r="AU14" s="2" t="s">
        <v>27</v>
      </c>
      <c r="AV14" s="2" t="s">
        <v>14</v>
      </c>
      <c r="AW14" s="2">
        <v>0</v>
      </c>
      <c r="BC14" s="2" t="s">
        <v>32</v>
      </c>
      <c r="BD14" s="2" t="s">
        <v>14</v>
      </c>
      <c r="BE14" s="2">
        <v>0</v>
      </c>
      <c r="BK14" s="2" t="s">
        <v>33</v>
      </c>
      <c r="BL14" s="2" t="s">
        <v>14</v>
      </c>
      <c r="BM14" s="2">
        <v>0</v>
      </c>
      <c r="BS14" s="2" t="s">
        <v>34</v>
      </c>
      <c r="BT14" s="2" t="s">
        <v>14</v>
      </c>
      <c r="BU14" s="2">
        <v>0</v>
      </c>
      <c r="CA14" s="2" t="s">
        <v>35</v>
      </c>
      <c r="CB14" s="2" t="s">
        <v>14</v>
      </c>
      <c r="CC14" s="2">
        <v>0</v>
      </c>
    </row>
    <row r="15" spans="1:84" x14ac:dyDescent="0.25">
      <c r="G15" s="2" t="s">
        <v>12</v>
      </c>
      <c r="H15" s="2" t="s">
        <v>15</v>
      </c>
      <c r="I15" s="2"/>
      <c r="O15" s="2" t="s">
        <v>12</v>
      </c>
      <c r="P15" s="2" t="s">
        <v>15</v>
      </c>
      <c r="Q15" s="2"/>
      <c r="W15" s="2" t="s">
        <v>12</v>
      </c>
      <c r="X15" s="2" t="s">
        <v>15</v>
      </c>
      <c r="Y15" s="2"/>
      <c r="AE15" s="2" t="s">
        <v>12</v>
      </c>
      <c r="AF15" s="2" t="s">
        <v>15</v>
      </c>
      <c r="AG15" s="2"/>
      <c r="AM15" s="2" t="s">
        <v>12</v>
      </c>
      <c r="AN15" s="2" t="s">
        <v>15</v>
      </c>
      <c r="AO15" s="2"/>
      <c r="AU15" s="2" t="s">
        <v>12</v>
      </c>
      <c r="AV15" s="2" t="s">
        <v>15</v>
      </c>
      <c r="AW15" s="2"/>
      <c r="BC15" s="2" t="s">
        <v>12</v>
      </c>
      <c r="BD15" s="2" t="s">
        <v>15</v>
      </c>
      <c r="BE15" s="2"/>
      <c r="BK15" s="2" t="s">
        <v>12</v>
      </c>
      <c r="BL15" s="2" t="s">
        <v>15</v>
      </c>
      <c r="BM15" s="2"/>
      <c r="BS15" s="2" t="s">
        <v>12</v>
      </c>
      <c r="BT15" s="2" t="s">
        <v>15</v>
      </c>
      <c r="BU15" s="2"/>
      <c r="CA15" s="2" t="s">
        <v>12</v>
      </c>
      <c r="CB15" s="2" t="s">
        <v>15</v>
      </c>
      <c r="CC15" s="2"/>
    </row>
    <row r="16" spans="1:84" x14ac:dyDescent="0.25">
      <c r="G16" s="2"/>
      <c r="H16" s="2"/>
      <c r="I16" s="2"/>
      <c r="O16" s="2"/>
      <c r="P16" s="2"/>
      <c r="Q16" s="2"/>
      <c r="W16" s="2"/>
      <c r="X16" s="2"/>
      <c r="Y16" s="2"/>
      <c r="AE16" s="2"/>
      <c r="AF16" s="2"/>
      <c r="AG16" s="2"/>
      <c r="AM16" s="2"/>
      <c r="AN16" s="2"/>
      <c r="AO16" s="2"/>
      <c r="AU16" s="2"/>
      <c r="AV16" s="2"/>
      <c r="AW16" s="2"/>
      <c r="BC16" s="2"/>
      <c r="BD16" s="2"/>
      <c r="BE16" s="2"/>
      <c r="BK16" s="2"/>
      <c r="BL16" s="2"/>
      <c r="BM16" s="2"/>
      <c r="BS16" s="2"/>
      <c r="BT16" s="2"/>
      <c r="BU16" s="2"/>
      <c r="CA16" s="2"/>
      <c r="CB16" s="2"/>
      <c r="CC16" s="2"/>
    </row>
    <row r="17" spans="2:84" x14ac:dyDescent="0.25">
      <c r="C17" s="1" t="s">
        <v>8</v>
      </c>
      <c r="H17" s="1" t="s">
        <v>8</v>
      </c>
      <c r="K17" t="s">
        <v>18</v>
      </c>
      <c r="P17" s="1" t="s">
        <v>8</v>
      </c>
      <c r="S17" t="s">
        <v>18</v>
      </c>
      <c r="X17" s="1" t="s">
        <v>8</v>
      </c>
      <c r="AA17" t="s">
        <v>18</v>
      </c>
      <c r="AF17" s="1" t="s">
        <v>8</v>
      </c>
      <c r="AI17" t="s">
        <v>18</v>
      </c>
      <c r="AN17" s="1" t="s">
        <v>8</v>
      </c>
      <c r="AQ17" t="s">
        <v>18</v>
      </c>
      <c r="AV17" s="1" t="s">
        <v>8</v>
      </c>
      <c r="AY17" t="s">
        <v>18</v>
      </c>
      <c r="BD17" s="1" t="s">
        <v>8</v>
      </c>
      <c r="BG17" t="s">
        <v>18</v>
      </c>
      <c r="BL17" s="1" t="s">
        <v>8</v>
      </c>
      <c r="BO17" t="s">
        <v>18</v>
      </c>
      <c r="BT17" s="1" t="s">
        <v>8</v>
      </c>
      <c r="BW17" t="s">
        <v>18</v>
      </c>
      <c r="CB17" s="1" t="s">
        <v>8</v>
      </c>
      <c r="CE17" t="s">
        <v>18</v>
      </c>
    </row>
    <row r="18" spans="2:84" x14ac:dyDescent="0.25">
      <c r="C18" s="1" t="s">
        <v>9</v>
      </c>
      <c r="D18" s="1" t="s">
        <v>10</v>
      </c>
      <c r="E18" s="1" t="s">
        <v>11</v>
      </c>
      <c r="G18" s="2" t="s">
        <v>16</v>
      </c>
      <c r="H18" s="1" t="s">
        <v>9</v>
      </c>
      <c r="I18" s="1" t="s">
        <v>10</v>
      </c>
      <c r="J18" s="1" t="s">
        <v>11</v>
      </c>
      <c r="K18" s="1" t="s">
        <v>10</v>
      </c>
      <c r="L18" s="1" t="s">
        <v>11</v>
      </c>
      <c r="O18" s="2" t="s">
        <v>22</v>
      </c>
      <c r="P18" s="1" t="s">
        <v>9</v>
      </c>
      <c r="Q18" s="1" t="s">
        <v>10</v>
      </c>
      <c r="R18" s="1" t="s">
        <v>11</v>
      </c>
      <c r="S18" s="1" t="s">
        <v>10</v>
      </c>
      <c r="T18" s="1" t="s">
        <v>11</v>
      </c>
      <c r="W18" s="2" t="s">
        <v>24</v>
      </c>
      <c r="X18" s="1" t="s">
        <v>9</v>
      </c>
      <c r="Y18" s="1" t="s">
        <v>10</v>
      </c>
      <c r="Z18" s="1" t="s">
        <v>11</v>
      </c>
      <c r="AA18" s="1" t="s">
        <v>10</v>
      </c>
      <c r="AB18" s="1" t="s">
        <v>11</v>
      </c>
      <c r="AE18" s="2" t="s">
        <v>25</v>
      </c>
      <c r="AF18" s="1" t="s">
        <v>9</v>
      </c>
      <c r="AG18" s="1" t="s">
        <v>10</v>
      </c>
      <c r="AH18" s="1" t="s">
        <v>11</v>
      </c>
      <c r="AI18" s="1" t="s">
        <v>10</v>
      </c>
      <c r="AJ18" s="1" t="s">
        <v>11</v>
      </c>
      <c r="AM18" s="2" t="s">
        <v>26</v>
      </c>
      <c r="AN18" s="1" t="s">
        <v>9</v>
      </c>
      <c r="AO18" s="1" t="s">
        <v>10</v>
      </c>
      <c r="AP18" s="1" t="s">
        <v>11</v>
      </c>
      <c r="AQ18" s="1" t="s">
        <v>10</v>
      </c>
      <c r="AR18" s="1" t="s">
        <v>11</v>
      </c>
      <c r="AU18" s="2" t="s">
        <v>27</v>
      </c>
      <c r="AV18" s="1" t="s">
        <v>9</v>
      </c>
      <c r="AW18" s="1" t="s">
        <v>10</v>
      </c>
      <c r="AX18" s="1" t="s">
        <v>11</v>
      </c>
      <c r="AY18" s="1" t="s">
        <v>10</v>
      </c>
      <c r="AZ18" s="1" t="s">
        <v>11</v>
      </c>
      <c r="BC18" s="2" t="s">
        <v>32</v>
      </c>
      <c r="BD18" s="1" t="s">
        <v>9</v>
      </c>
      <c r="BE18" s="1" t="s">
        <v>10</v>
      </c>
      <c r="BF18" s="1" t="s">
        <v>11</v>
      </c>
      <c r="BG18" s="1" t="s">
        <v>10</v>
      </c>
      <c r="BH18" s="1" t="s">
        <v>11</v>
      </c>
      <c r="BK18" s="2" t="s">
        <v>33</v>
      </c>
      <c r="BL18" s="1" t="s">
        <v>9</v>
      </c>
      <c r="BM18" s="1" t="s">
        <v>10</v>
      </c>
      <c r="BN18" s="1" t="s">
        <v>11</v>
      </c>
      <c r="BO18" s="1" t="s">
        <v>10</v>
      </c>
      <c r="BP18" s="1" t="s">
        <v>11</v>
      </c>
      <c r="BS18" s="2" t="s">
        <v>34</v>
      </c>
      <c r="BT18" s="1" t="s">
        <v>9</v>
      </c>
      <c r="BU18" s="1" t="s">
        <v>10</v>
      </c>
      <c r="BV18" s="1" t="s">
        <v>11</v>
      </c>
      <c r="BW18" s="1" t="s">
        <v>10</v>
      </c>
      <c r="BX18" s="1" t="s">
        <v>11</v>
      </c>
      <c r="CA18" s="2" t="s">
        <v>35</v>
      </c>
      <c r="CB18" s="1" t="s">
        <v>9</v>
      </c>
      <c r="CC18" s="1" t="s">
        <v>10</v>
      </c>
      <c r="CD18" s="1" t="s">
        <v>11</v>
      </c>
      <c r="CE18" s="1" t="s">
        <v>10</v>
      </c>
      <c r="CF18" s="1" t="s">
        <v>11</v>
      </c>
    </row>
    <row r="19" spans="2:84" x14ac:dyDescent="0.25">
      <c r="B19" s="12" t="s">
        <v>20</v>
      </c>
      <c r="C19">
        <f>C4+C6+C7</f>
        <v>4921</v>
      </c>
      <c r="D19">
        <f t="shared" ref="D19:E19" si="43">D4+D6+D7</f>
        <v>4125</v>
      </c>
      <c r="E19">
        <f t="shared" si="43"/>
        <v>796</v>
      </c>
      <c r="G19" s="12" t="s">
        <v>20</v>
      </c>
      <c r="I19">
        <f>I4+I6+I7</f>
        <v>3147</v>
      </c>
      <c r="J19">
        <f t="shared" ref="J19" si="44">J4+J6+J7</f>
        <v>124</v>
      </c>
      <c r="K19" s="5">
        <f>I19/$D19*100</f>
        <v>76.290909090909082</v>
      </c>
      <c r="L19" s="5">
        <f>J19/$E19*100</f>
        <v>15.577889447236181</v>
      </c>
      <c r="O19" s="12" t="s">
        <v>20</v>
      </c>
      <c r="Q19">
        <f>Q4+Q6+Q7</f>
        <v>235</v>
      </c>
      <c r="R19">
        <f t="shared" ref="R19" si="45">R4+R6+R7</f>
        <v>14</v>
      </c>
      <c r="S19" s="5">
        <f>Q19/$D19*100</f>
        <v>5.6969696969696972</v>
      </c>
      <c r="T19" s="5">
        <f>R19/$E19*100</f>
        <v>1.7587939698492463</v>
      </c>
      <c r="W19" s="12" t="s">
        <v>20</v>
      </c>
      <c r="Y19">
        <f>Y4+Y6+Y7</f>
        <v>266</v>
      </c>
      <c r="Z19">
        <f t="shared" ref="Z19" si="46">Z4+Z6+Z7</f>
        <v>353</v>
      </c>
      <c r="AA19" s="5">
        <f>Y19/$D19*100</f>
        <v>6.4484848484848474</v>
      </c>
      <c r="AB19" s="5">
        <f>Z19/$E19*100</f>
        <v>44.346733668341706</v>
      </c>
      <c r="AE19" s="12" t="s">
        <v>20</v>
      </c>
      <c r="AG19">
        <f>AG4+AG6+AG7</f>
        <v>1011</v>
      </c>
      <c r="AH19">
        <f t="shared" ref="AH19" si="47">AH4+AH6+AH7</f>
        <v>270</v>
      </c>
      <c r="AI19" s="5">
        <f>AG19/$D19*100</f>
        <v>24.509090909090908</v>
      </c>
      <c r="AJ19" s="5">
        <f>AH19/$E19*100</f>
        <v>33.91959798994975</v>
      </c>
      <c r="AM19" s="12" t="s">
        <v>20</v>
      </c>
      <c r="AO19">
        <f>AO4+AO6+AO7</f>
        <v>1049</v>
      </c>
      <c r="AP19">
        <f t="shared" ref="AP19" si="48">AP4+AP6+AP7</f>
        <v>330</v>
      </c>
      <c r="AQ19" s="5">
        <f>AO19/$D19*100</f>
        <v>25.43030303030303</v>
      </c>
      <c r="AR19" s="5">
        <f>AP19/$E19*100</f>
        <v>41.457286432160807</v>
      </c>
      <c r="AU19" s="12" t="s">
        <v>20</v>
      </c>
      <c r="AW19">
        <f>AW4+AW6+AW7</f>
        <v>1124</v>
      </c>
      <c r="AX19">
        <f t="shared" ref="AX19" si="49">AX4+AX6+AX7</f>
        <v>337</v>
      </c>
      <c r="AY19" s="5">
        <f>AW19/$D19*100</f>
        <v>27.24848484848485</v>
      </c>
      <c r="AZ19" s="5">
        <f>AX19/$E19*100</f>
        <v>42.336683417085425</v>
      </c>
      <c r="BC19" s="12" t="s">
        <v>20</v>
      </c>
      <c r="BE19">
        <f>BE4+BE6+BE7</f>
        <v>92</v>
      </c>
      <c r="BF19">
        <f t="shared" ref="BF19" si="50">BF4+BF6+BF7</f>
        <v>13</v>
      </c>
      <c r="BG19" s="5">
        <f>BE19/$D19*100</f>
        <v>2.2303030303030305</v>
      </c>
      <c r="BH19" s="5">
        <f>BF19/$E19*100</f>
        <v>1.6331658291457287</v>
      </c>
      <c r="BK19" s="12" t="s">
        <v>20</v>
      </c>
      <c r="BM19">
        <f>BM4+BM6+BM7</f>
        <v>134</v>
      </c>
      <c r="BN19">
        <f t="shared" ref="BN19" si="51">BN4+BN6+BN7</f>
        <v>5</v>
      </c>
      <c r="BO19" s="5">
        <f>BM19/$D19*100</f>
        <v>3.2484848484848485</v>
      </c>
      <c r="BP19" s="5">
        <f>BN19/$E19*100</f>
        <v>0.62814070351758799</v>
      </c>
      <c r="BS19" s="12" t="s">
        <v>20</v>
      </c>
      <c r="BU19">
        <f>BU4+BU6+BU7</f>
        <v>454</v>
      </c>
      <c r="BV19">
        <f t="shared" ref="BV19" si="52">BV4+BV6+BV7</f>
        <v>94</v>
      </c>
      <c r="BW19" s="5">
        <f>BU19/$D19*100</f>
        <v>11.006060606060606</v>
      </c>
      <c r="BX19" s="5">
        <f>BV19/$E19*100</f>
        <v>11.809045226130653</v>
      </c>
      <c r="CA19" s="12" t="s">
        <v>20</v>
      </c>
      <c r="CC19">
        <f>CC4+CC6+CC7</f>
        <v>1282</v>
      </c>
      <c r="CD19">
        <f t="shared" ref="CD19" si="53">CD4+CD6+CD7</f>
        <v>137</v>
      </c>
      <c r="CE19" s="5">
        <f>CC19/$D19*100</f>
        <v>31.078787878787878</v>
      </c>
      <c r="CF19" s="5">
        <f>CD19/$E19*100</f>
        <v>17.211055276381909</v>
      </c>
    </row>
    <row r="20" spans="2:84" ht="15.75" thickBot="1" x14ac:dyDescent="0.3">
      <c r="B20" s="11" t="s">
        <v>21</v>
      </c>
      <c r="C20">
        <f>C5+C8+C9+C10+C11</f>
        <v>5421</v>
      </c>
      <c r="D20">
        <f t="shared" ref="D20:E20" si="54">D5+D8+D9+D10+D11</f>
        <v>3560</v>
      </c>
      <c r="E20">
        <f t="shared" si="54"/>
        <v>1861</v>
      </c>
      <c r="G20" s="11" t="s">
        <v>21</v>
      </c>
      <c r="I20">
        <f>I5+I8+I9+I10+I11</f>
        <v>3214</v>
      </c>
      <c r="J20">
        <f t="shared" ref="J20" si="55">J5+J8+J9+J10+J11</f>
        <v>284</v>
      </c>
      <c r="K20" s="5">
        <f>I20/$D20*100</f>
        <v>90.280898876404493</v>
      </c>
      <c r="L20" s="5">
        <f>J20/$E20*100</f>
        <v>15.260612573885007</v>
      </c>
      <c r="O20" s="11" t="s">
        <v>21</v>
      </c>
      <c r="Q20">
        <f t="shared" ref="Q20:R20" si="56">Q5+Q8+Q9+Q10+Q11</f>
        <v>1928</v>
      </c>
      <c r="R20">
        <f t="shared" si="56"/>
        <v>91</v>
      </c>
      <c r="S20" s="5">
        <f>Q20/$D20*100</f>
        <v>54.157303370786515</v>
      </c>
      <c r="T20" s="5">
        <f>R20/$E20*100</f>
        <v>4.8898441698011821</v>
      </c>
      <c r="W20" s="11" t="s">
        <v>21</v>
      </c>
      <c r="Y20">
        <f t="shared" ref="Y20:Z20" si="57">Y5+Y8+Y9+Y10+Y11</f>
        <v>1015</v>
      </c>
      <c r="Z20">
        <f t="shared" si="57"/>
        <v>1009</v>
      </c>
      <c r="AA20" s="5">
        <f>Y20/$D20*100</f>
        <v>28.511235955056179</v>
      </c>
      <c r="AB20" s="5">
        <f>Z20/$E20*100</f>
        <v>54.21816227834497</v>
      </c>
      <c r="AE20" s="11" t="s">
        <v>21</v>
      </c>
      <c r="AG20">
        <f t="shared" ref="AG20:AH20" si="58">AG5+AG8+AG9+AG10+AG11</f>
        <v>198</v>
      </c>
      <c r="AH20">
        <f t="shared" si="58"/>
        <v>274</v>
      </c>
      <c r="AI20" s="5">
        <f>AG20/$D20*100</f>
        <v>5.5617977528089888</v>
      </c>
      <c r="AJ20" s="5">
        <f>AH20/$E20*100</f>
        <v>14.723267060720044</v>
      </c>
      <c r="AM20" s="11" t="s">
        <v>21</v>
      </c>
      <c r="AO20">
        <f t="shared" ref="AO20:AP20" si="59">AO5+AO8+AO9+AO10+AO11</f>
        <v>2681</v>
      </c>
      <c r="AP20">
        <f t="shared" si="59"/>
        <v>1127</v>
      </c>
      <c r="AQ20" s="5">
        <f>AO20/$D20*100</f>
        <v>75.308988764044955</v>
      </c>
      <c r="AR20" s="5">
        <f>AP20/$E20*100</f>
        <v>60.558839333691559</v>
      </c>
      <c r="AU20" s="11" t="s">
        <v>21</v>
      </c>
      <c r="AW20">
        <f t="shared" ref="AW20:AX20" si="60">AW5+AW8+AW9+AW10+AW11</f>
        <v>3171</v>
      </c>
      <c r="AX20">
        <f t="shared" si="60"/>
        <v>1639</v>
      </c>
      <c r="AY20" s="5">
        <f>AW20/$D20*100</f>
        <v>89.073033707865164</v>
      </c>
      <c r="AZ20" s="5">
        <f>AX20/$E20*100</f>
        <v>88.070929607737781</v>
      </c>
      <c r="BC20" s="11" t="s">
        <v>21</v>
      </c>
      <c r="BE20">
        <f t="shared" ref="BE20:BF20" si="61">BE5+BE8+BE9+BE10+BE11</f>
        <v>603</v>
      </c>
      <c r="BF20">
        <f t="shared" si="61"/>
        <v>389</v>
      </c>
      <c r="BG20" s="5">
        <f>BE20/$D20*100</f>
        <v>16.938202247191011</v>
      </c>
      <c r="BH20" s="5">
        <f>BF20/$E20*100</f>
        <v>20.902740462117141</v>
      </c>
      <c r="BK20" s="11" t="s">
        <v>21</v>
      </c>
      <c r="BM20">
        <f t="shared" ref="BM20:BN20" si="62">BM5+BM8+BM9+BM10+BM11</f>
        <v>16</v>
      </c>
      <c r="BN20">
        <f t="shared" si="62"/>
        <v>13</v>
      </c>
      <c r="BO20" s="5">
        <f>BM20/$D20*100</f>
        <v>0.44943820224719105</v>
      </c>
      <c r="BP20" s="5">
        <f>BN20/$E20*100</f>
        <v>0.69854916711445458</v>
      </c>
      <c r="BS20" s="11" t="s">
        <v>21</v>
      </c>
      <c r="BU20">
        <f t="shared" ref="BU20:BV20" si="63">BU5+BU8+BU9+BU10+BU11</f>
        <v>474</v>
      </c>
      <c r="BV20">
        <f t="shared" si="63"/>
        <v>88</v>
      </c>
      <c r="BW20" s="5">
        <f>BU20/$D20*100</f>
        <v>13.314606741573035</v>
      </c>
      <c r="BX20" s="5">
        <f>BV20/$E20*100</f>
        <v>4.7286405158516924</v>
      </c>
      <c r="CA20" s="11" t="s">
        <v>21</v>
      </c>
      <c r="CC20">
        <f t="shared" ref="CC20:CD20" si="64">CC5+CC8+CC9+CC10+CC11</f>
        <v>497</v>
      </c>
      <c r="CD20">
        <f t="shared" si="64"/>
        <v>348</v>
      </c>
      <c r="CE20" s="5">
        <f>CC20/$D20*100</f>
        <v>13.960674157303371</v>
      </c>
      <c r="CF20" s="5">
        <f>CD20/$E20*100</f>
        <v>18.699623858140786</v>
      </c>
    </row>
    <row r="21" spans="2:84" ht="15.75" thickBot="1" x14ac:dyDescent="0.3">
      <c r="C21" s="3">
        <f>SUM(C19:C20)</f>
        <v>10342</v>
      </c>
      <c r="D21" s="3">
        <f>SUM(D19:D20)</f>
        <v>7685</v>
      </c>
      <c r="E21" s="4">
        <f>SUM(E19:E20)</f>
        <v>2657</v>
      </c>
      <c r="G21" t="s">
        <v>23</v>
      </c>
      <c r="H21" s="3">
        <f>SUM(H19:H20)</f>
        <v>0</v>
      </c>
      <c r="I21" s="3">
        <f>SUM(I19:I20)</f>
        <v>6361</v>
      </c>
      <c r="J21" s="4">
        <f>SUM(J19:J20)</f>
        <v>408</v>
      </c>
      <c r="K21" s="6">
        <f>I21/$D21*100</f>
        <v>82.771633051398823</v>
      </c>
      <c r="L21" s="7">
        <f>J21/$E21*100</f>
        <v>15.355664283025968</v>
      </c>
      <c r="O21" t="s">
        <v>23</v>
      </c>
      <c r="P21" s="3">
        <f>SUM(P19:P20)</f>
        <v>0</v>
      </c>
      <c r="Q21" s="3">
        <f>SUM(Q19:Q20)</f>
        <v>2163</v>
      </c>
      <c r="R21" s="4">
        <f>SUM(R19:R20)</f>
        <v>105</v>
      </c>
      <c r="S21" s="6">
        <f>Q21/$D21*100</f>
        <v>28.145738451528953</v>
      </c>
      <c r="T21" s="7">
        <f>R21/$E21*100</f>
        <v>3.9518253669552124</v>
      </c>
      <c r="W21" t="s">
        <v>23</v>
      </c>
      <c r="X21" s="3">
        <f>SUM(X19:X20)</f>
        <v>0</v>
      </c>
      <c r="Y21" s="3">
        <f>SUM(Y19:Y20)</f>
        <v>1281</v>
      </c>
      <c r="Z21" s="4">
        <f>SUM(Z19:Z20)</f>
        <v>1362</v>
      </c>
      <c r="AA21" s="6">
        <f>Y21/$D21*100</f>
        <v>16.668835393623944</v>
      </c>
      <c r="AB21" s="7">
        <f>Z21/$E21*100</f>
        <v>51.260820474219045</v>
      </c>
      <c r="AE21" t="s">
        <v>23</v>
      </c>
      <c r="AF21" s="3">
        <f>SUM(AF19:AF20)</f>
        <v>0</v>
      </c>
      <c r="AG21" s="3">
        <f>SUM(AG19:AG20)</f>
        <v>1209</v>
      </c>
      <c r="AH21" s="4">
        <f>SUM(AH19:AH20)</f>
        <v>544</v>
      </c>
      <c r="AI21" s="6">
        <f>AG21/$D21*100</f>
        <v>15.731945348080675</v>
      </c>
      <c r="AJ21" s="7">
        <f>AH21/$E21*100</f>
        <v>20.474219044034626</v>
      </c>
      <c r="AM21" t="s">
        <v>23</v>
      </c>
      <c r="AN21" s="3">
        <f>SUM(AN19:AN20)</f>
        <v>0</v>
      </c>
      <c r="AO21" s="3">
        <f>SUM(AO19:AO20)</f>
        <v>3730</v>
      </c>
      <c r="AP21" s="4">
        <f>SUM(AP19:AP20)</f>
        <v>1457</v>
      </c>
      <c r="AQ21" s="6">
        <f>AO21/$D21*100</f>
        <v>48.53610930383865</v>
      </c>
      <c r="AR21" s="7">
        <f>AP21/$E21*100</f>
        <v>54.836281520511854</v>
      </c>
      <c r="AU21" t="s">
        <v>23</v>
      </c>
      <c r="AV21" s="3">
        <f>SUM(AV19:AV20)</f>
        <v>0</v>
      </c>
      <c r="AW21" s="3">
        <f>SUM(AW19:AW20)</f>
        <v>4295</v>
      </c>
      <c r="AX21" s="4">
        <f>SUM(AX19:AX20)</f>
        <v>1976</v>
      </c>
      <c r="AY21" s="6">
        <f>AW21/$D21*100</f>
        <v>55.888093689004556</v>
      </c>
      <c r="AZ21" s="7">
        <f>AX21/$E21*100</f>
        <v>74.36958976289047</v>
      </c>
      <c r="BC21" t="s">
        <v>23</v>
      </c>
      <c r="BD21" s="3">
        <f>SUM(BD19:BD20)</f>
        <v>0</v>
      </c>
      <c r="BE21" s="3">
        <f>SUM(BE19:BE20)</f>
        <v>695</v>
      </c>
      <c r="BF21" s="4">
        <f>SUM(BF19:BF20)</f>
        <v>402</v>
      </c>
      <c r="BG21" s="6">
        <f>BE21/$D21*100</f>
        <v>9.0435914118412501</v>
      </c>
      <c r="BH21" s="7">
        <f>BF21/$E21*100</f>
        <v>15.12984569062853</v>
      </c>
      <c r="BK21" t="s">
        <v>23</v>
      </c>
      <c r="BL21" s="3">
        <f>SUM(BL19:BL20)</f>
        <v>0</v>
      </c>
      <c r="BM21" s="3">
        <f>SUM(BM19:BM20)</f>
        <v>150</v>
      </c>
      <c r="BN21" s="4">
        <f>SUM(BN19:BN20)</f>
        <v>18</v>
      </c>
      <c r="BO21" s="6">
        <f>BM21/$D21*100</f>
        <v>1.9518542615484711</v>
      </c>
      <c r="BP21" s="7">
        <f>BN21/$E21*100</f>
        <v>0.67745577719232219</v>
      </c>
      <c r="BS21" t="s">
        <v>23</v>
      </c>
      <c r="BT21" s="3">
        <f>SUM(BT19:BT20)</f>
        <v>0</v>
      </c>
      <c r="BU21" s="3">
        <f>SUM(BU19:BU20)</f>
        <v>928</v>
      </c>
      <c r="BV21" s="4">
        <f>SUM(BV19:BV20)</f>
        <v>182</v>
      </c>
      <c r="BW21" s="6">
        <f>BU21/$D21*100</f>
        <v>12.075471698113208</v>
      </c>
      <c r="BX21" s="7">
        <f>BV21/$E21*100</f>
        <v>6.8498306360557022</v>
      </c>
      <c r="CA21" t="s">
        <v>23</v>
      </c>
      <c r="CB21" s="3">
        <f>SUM(CB19:CB20)</f>
        <v>0</v>
      </c>
      <c r="CC21" s="3">
        <f>SUM(CC19:CC20)</f>
        <v>1779</v>
      </c>
      <c r="CD21" s="4">
        <f>SUM(CD19:CD20)</f>
        <v>485</v>
      </c>
      <c r="CE21" s="6">
        <f>CC21/$D21*100</f>
        <v>23.148991541964868</v>
      </c>
      <c r="CF21" s="7">
        <f>CD21/$E21*100</f>
        <v>18.253669552126457</v>
      </c>
    </row>
    <row r="24" spans="2:84" x14ac:dyDescent="0.25">
      <c r="H24" t="s">
        <v>18</v>
      </c>
      <c r="L24" t="s">
        <v>18</v>
      </c>
      <c r="O24" t="s">
        <v>31</v>
      </c>
    </row>
    <row r="25" spans="2:84" x14ac:dyDescent="0.25">
      <c r="G25" s="12" t="s">
        <v>20</v>
      </c>
      <c r="H25" s="1" t="s">
        <v>10</v>
      </c>
      <c r="I25" s="1" t="s">
        <v>11</v>
      </c>
      <c r="K25" s="11" t="s">
        <v>21</v>
      </c>
      <c r="L25" s="1" t="s">
        <v>10</v>
      </c>
      <c r="M25" s="1" t="s">
        <v>11</v>
      </c>
      <c r="O25" s="12" t="s">
        <v>20</v>
      </c>
      <c r="P25" s="1" t="s">
        <v>10</v>
      </c>
      <c r="Q25" s="1" t="s">
        <v>11</v>
      </c>
      <c r="S25" s="11" t="s">
        <v>21</v>
      </c>
      <c r="T25" s="1" t="s">
        <v>10</v>
      </c>
      <c r="U25" s="1" t="s">
        <v>11</v>
      </c>
    </row>
    <row r="26" spans="2:84" x14ac:dyDescent="0.25">
      <c r="G26" s="2" t="s">
        <v>27</v>
      </c>
      <c r="H26" s="5">
        <f>AY19</f>
        <v>27.24848484848485</v>
      </c>
      <c r="I26" s="5">
        <f>AZ19</f>
        <v>42.336683417085425</v>
      </c>
      <c r="K26" s="2" t="s">
        <v>27</v>
      </c>
      <c r="L26" s="5">
        <f>AY20</f>
        <v>89.073033707865164</v>
      </c>
      <c r="M26" s="5">
        <f>AZ20</f>
        <v>88.070929607737781</v>
      </c>
      <c r="O26" s="2" t="s">
        <v>27</v>
      </c>
      <c r="P26" s="5">
        <f>STDEV(H66,H106)/SQRT(2)</f>
        <v>1.4171075837742515</v>
      </c>
      <c r="Q26" s="5">
        <f>STDEV(I66,I106)/SQRT(2)</f>
        <v>3.7069265576052888</v>
      </c>
      <c r="S26" s="2" t="s">
        <v>27</v>
      </c>
      <c r="T26" s="5">
        <f>STDEV(L66,L106)/SQRT(2)</f>
        <v>0.13713783488907438</v>
      </c>
      <c r="U26" s="5">
        <f>STDEV(M66,M106)/SQRT(2)</f>
        <v>1.2620861499576745</v>
      </c>
    </row>
    <row r="27" spans="2:84" x14ac:dyDescent="0.25">
      <c r="G27" s="2" t="s">
        <v>24</v>
      </c>
      <c r="H27" s="5">
        <f>AA19</f>
        <v>6.4484848484848474</v>
      </c>
      <c r="I27" s="5">
        <f>AB19</f>
        <v>44.346733668341706</v>
      </c>
      <c r="K27" s="2" t="s">
        <v>24</v>
      </c>
      <c r="L27" s="5">
        <f>AA20</f>
        <v>28.511235955056179</v>
      </c>
      <c r="M27" s="5">
        <f>AB20</f>
        <v>54.21816227834497</v>
      </c>
      <c r="O27" s="2" t="s">
        <v>24</v>
      </c>
      <c r="P27" s="5">
        <f t="shared" ref="P27:Q27" si="65">STDEV(H67,H107)/SQRT(2)</f>
        <v>0.31922398589065226</v>
      </c>
      <c r="Q27" s="5">
        <f t="shared" si="65"/>
        <v>4.5736846774909088</v>
      </c>
      <c r="S27" s="2" t="s">
        <v>24</v>
      </c>
      <c r="T27" s="5">
        <f t="shared" ref="T27:U27" si="66">STDEV(L67,L107)/SQRT(2)</f>
        <v>1.6005727967026289</v>
      </c>
      <c r="U27" s="5">
        <f t="shared" si="66"/>
        <v>2.8111997329422884</v>
      </c>
    </row>
    <row r="28" spans="2:84" x14ac:dyDescent="0.25">
      <c r="G28" s="2" t="s">
        <v>32</v>
      </c>
      <c r="H28" s="5">
        <f>BG19</f>
        <v>2.2303030303030305</v>
      </c>
      <c r="I28" s="5">
        <f>BH19</f>
        <v>1.6331658291457287</v>
      </c>
      <c r="K28" s="2" t="s">
        <v>32</v>
      </c>
      <c r="L28" s="5">
        <f>BG20</f>
        <v>16.938202247191011</v>
      </c>
      <c r="M28" s="5">
        <f>BH20</f>
        <v>20.902740462117141</v>
      </c>
      <c r="O28" s="2" t="s">
        <v>32</v>
      </c>
      <c r="P28" s="5">
        <f t="shared" ref="P28:Q28" si="67">STDEV(H68,H108)/SQRT(2)</f>
        <v>0.33156966490299822</v>
      </c>
      <c r="Q28" s="5">
        <f t="shared" si="67"/>
        <v>0.61935668802850086</v>
      </c>
      <c r="S28" s="2" t="s">
        <v>32</v>
      </c>
      <c r="T28" s="5">
        <f t="shared" ref="T28:U28" si="68">STDEV(L68,L108)/SQRT(2)</f>
        <v>9.8749343354748831E-2</v>
      </c>
      <c r="U28" s="5">
        <f t="shared" si="68"/>
        <v>3.0934582781930642</v>
      </c>
    </row>
    <row r="29" spans="2:84" x14ac:dyDescent="0.25">
      <c r="G29" s="2" t="s">
        <v>25</v>
      </c>
      <c r="H29" s="5">
        <f>AI19</f>
        <v>24.509090909090908</v>
      </c>
      <c r="I29" s="5">
        <f>AJ19</f>
        <v>33.91959798994975</v>
      </c>
      <c r="K29" s="2" t="s">
        <v>25</v>
      </c>
      <c r="L29" s="5">
        <f>AI20</f>
        <v>5.5617977528089888</v>
      </c>
      <c r="M29" s="5">
        <f>AJ20</f>
        <v>14.723267060720044</v>
      </c>
      <c r="O29" s="2" t="s">
        <v>25</v>
      </c>
      <c r="P29" s="5">
        <f t="shared" ref="P29:Q29" si="69">STDEV(H69,H109)/SQRT(2)</f>
        <v>1.6340388007054685</v>
      </c>
      <c r="Q29" s="5">
        <f t="shared" si="69"/>
        <v>1.8939006162854959</v>
      </c>
      <c r="S29" s="2" t="s">
        <v>25</v>
      </c>
      <c r="T29" s="5">
        <f t="shared" ref="T29:U29" si="70">STDEV(L69,L109)/SQRT(2)</f>
        <v>1.0925566735361891</v>
      </c>
      <c r="U29" s="5">
        <f t="shared" si="70"/>
        <v>0.75217282449300782</v>
      </c>
    </row>
    <row r="30" spans="2:84" x14ac:dyDescent="0.25">
      <c r="G30" s="2" t="s">
        <v>26</v>
      </c>
      <c r="H30" s="5">
        <f>AQ19</f>
        <v>25.43030303030303</v>
      </c>
      <c r="I30" s="5">
        <f>AR19</f>
        <v>41.457286432160807</v>
      </c>
      <c r="K30" s="2" t="s">
        <v>26</v>
      </c>
      <c r="L30" s="5">
        <f>AQ20</f>
        <v>75.308988764044955</v>
      </c>
      <c r="M30" s="5">
        <f>AR20</f>
        <v>60.558839333691559</v>
      </c>
      <c r="O30" s="2" t="s">
        <v>26</v>
      </c>
      <c r="P30" s="5">
        <f t="shared" ref="P30:Q30" si="71">STDEV(H70,H110)/SQRT(2)</f>
        <v>0.38977072310405697</v>
      </c>
      <c r="Q30" s="5">
        <f t="shared" si="71"/>
        <v>1.4093350531998394</v>
      </c>
      <c r="S30" s="2" t="s">
        <v>26</v>
      </c>
      <c r="T30" s="5">
        <f t="shared" ref="T30:U30" si="72">STDEV(L70,L110)/SQRT(2)</f>
        <v>2.664338101588072</v>
      </c>
      <c r="U30" s="5">
        <f t="shared" si="72"/>
        <v>1.0116599306126837</v>
      </c>
    </row>
    <row r="31" spans="2:84" x14ac:dyDescent="0.25">
      <c r="G31" s="2" t="s">
        <v>16</v>
      </c>
      <c r="H31" s="5">
        <f>K19</f>
        <v>76.290909090909082</v>
      </c>
      <c r="I31" s="5">
        <f>L19</f>
        <v>15.577889447236181</v>
      </c>
      <c r="K31" s="2" t="s">
        <v>16</v>
      </c>
      <c r="L31" s="5">
        <f>K20</f>
        <v>90.280898876404493</v>
      </c>
      <c r="M31" s="5">
        <f>L20</f>
        <v>15.260612573885007</v>
      </c>
      <c r="O31" s="2" t="s">
        <v>16</v>
      </c>
      <c r="P31" s="5">
        <f t="shared" ref="P31:Q31" si="73">STDEV(H71,H111)/SQRT(2)</f>
        <v>3.3412698412698414</v>
      </c>
      <c r="Q31" s="5">
        <f t="shared" si="73"/>
        <v>4.3406154665137926</v>
      </c>
      <c r="S31" s="2" t="s">
        <v>16</v>
      </c>
      <c r="T31" s="5">
        <f t="shared" ref="T31:U31" si="74">STDEV(L71,L111)/SQRT(2)</f>
        <v>0.4338909766840402</v>
      </c>
      <c r="U31" s="5">
        <f t="shared" si="74"/>
        <v>3.67240125421749</v>
      </c>
    </row>
    <row r="32" spans="2:84" x14ac:dyDescent="0.25">
      <c r="G32" s="2" t="s">
        <v>22</v>
      </c>
      <c r="H32" s="5">
        <f>S19</f>
        <v>5.6969696969696972</v>
      </c>
      <c r="I32" s="5">
        <f>T19</f>
        <v>1.7587939698492463</v>
      </c>
      <c r="K32" s="2" t="s">
        <v>22</v>
      </c>
      <c r="L32" s="5">
        <f>S20</f>
        <v>54.157303370786515</v>
      </c>
      <c r="M32" s="5">
        <f>T20</f>
        <v>4.8898441698011821</v>
      </c>
      <c r="O32" s="2" t="s">
        <v>22</v>
      </c>
      <c r="P32" s="5">
        <f t="shared" ref="P32:Q32" si="75">STDEV(H72,H112)/SQRT(2)</f>
        <v>0.32186948853615549</v>
      </c>
      <c r="Q32" s="5">
        <f t="shared" si="75"/>
        <v>0.29415177139425175</v>
      </c>
      <c r="S32" s="2" t="s">
        <v>22</v>
      </c>
      <c r="T32" s="5">
        <f t="shared" ref="T32:U32" si="76">STDEV(L72,L112)/SQRT(2)</f>
        <v>1.7889794722592673</v>
      </c>
      <c r="U32" s="5">
        <f t="shared" si="76"/>
        <v>2.5009239720066296</v>
      </c>
    </row>
    <row r="33" spans="1:84" x14ac:dyDescent="0.25">
      <c r="G33" s="2" t="s">
        <v>33</v>
      </c>
      <c r="H33" s="5">
        <f>BO19</f>
        <v>3.2484848484848485</v>
      </c>
      <c r="I33" s="5">
        <f>BP19</f>
        <v>0.62814070351758799</v>
      </c>
      <c r="K33" s="2" t="s">
        <v>33</v>
      </c>
      <c r="L33" s="5">
        <f>BO20</f>
        <v>0.44943820224719105</v>
      </c>
      <c r="M33" s="5">
        <f>BP20</f>
        <v>0.69854916711445458</v>
      </c>
      <c r="O33" s="2" t="s">
        <v>33</v>
      </c>
      <c r="P33" s="5">
        <f t="shared" ref="P33:Q33" si="77">STDEV(H73,H113)/SQRT(2)</f>
        <v>0.8350970017636683</v>
      </c>
      <c r="Q33" s="5">
        <f t="shared" si="77"/>
        <v>0.22146693693140318</v>
      </c>
      <c r="S33" s="2" t="s">
        <v>33</v>
      </c>
      <c r="T33" s="5">
        <f t="shared" ref="T33:U33" si="78">STDEV(L73,L113)/SQRT(2)</f>
        <v>0.11945892431405826</v>
      </c>
      <c r="U33" s="5">
        <f t="shared" si="78"/>
        <v>0.2938827092051457</v>
      </c>
    </row>
    <row r="34" spans="1:84" x14ac:dyDescent="0.25">
      <c r="G34" s="2" t="s">
        <v>34</v>
      </c>
      <c r="H34" s="5">
        <f>BW19</f>
        <v>11.006060606060606</v>
      </c>
      <c r="I34" s="5">
        <f>BX19</f>
        <v>11.809045226130653</v>
      </c>
      <c r="K34" s="2" t="s">
        <v>34</v>
      </c>
      <c r="L34" s="5">
        <f>BW20</f>
        <v>13.314606741573035</v>
      </c>
      <c r="M34" s="5">
        <f>BX20</f>
        <v>4.7286405158516924</v>
      </c>
      <c r="O34" s="2" t="s">
        <v>34</v>
      </c>
      <c r="P34" s="5">
        <f t="shared" ref="P34:Q34" si="79">STDEV(H74,H114)/SQRT(2)</f>
        <v>0.47883597883597856</v>
      </c>
      <c r="Q34" s="5">
        <f t="shared" si="79"/>
        <v>1.5949714379312498</v>
      </c>
      <c r="S34" s="2" t="s">
        <v>34</v>
      </c>
      <c r="T34" s="5">
        <f t="shared" ref="T34:U34" si="80">STDEV(L74,L114)/SQRT(2)</f>
        <v>1.0829595506526042</v>
      </c>
      <c r="U34" s="5">
        <f t="shared" si="80"/>
        <v>1.0848027468793586</v>
      </c>
    </row>
    <row r="35" spans="1:84" x14ac:dyDescent="0.25">
      <c r="G35" s="2" t="s">
        <v>35</v>
      </c>
      <c r="H35" s="5">
        <f>CE19</f>
        <v>31.078787878787878</v>
      </c>
      <c r="I35" s="5">
        <f>CF19</f>
        <v>17.211055276381909</v>
      </c>
      <c r="K35" s="2" t="s">
        <v>35</v>
      </c>
      <c r="L35" s="5">
        <f>CE20</f>
        <v>13.960674157303371</v>
      </c>
      <c r="M35" s="5">
        <f>CF20</f>
        <v>18.699623858140786</v>
      </c>
      <c r="O35" s="2" t="s">
        <v>35</v>
      </c>
      <c r="P35" s="5">
        <f t="shared" ref="P35:Q35" si="81">STDEV(H75,H115)/SQRT(2)</f>
        <v>3.1746031746031633E-2</v>
      </c>
      <c r="Q35" s="5">
        <f t="shared" si="81"/>
        <v>2.2436750544283166</v>
      </c>
      <c r="S35" s="2" t="s">
        <v>35</v>
      </c>
      <c r="T35" s="5">
        <f t="shared" ref="T35:U35" si="82">STDEV(L75,L115)/SQRT(2)</f>
        <v>0.87611629692487891</v>
      </c>
      <c r="U35" s="5">
        <f t="shared" si="82"/>
        <v>2.6359431071688255</v>
      </c>
    </row>
    <row r="41" spans="1:84" x14ac:dyDescent="0.25">
      <c r="A41" s="13" t="s">
        <v>29</v>
      </c>
    </row>
    <row r="42" spans="1:84" x14ac:dyDescent="0.25">
      <c r="C42" s="1" t="s">
        <v>8</v>
      </c>
      <c r="H42" s="1" t="s">
        <v>8</v>
      </c>
      <c r="K42" t="s">
        <v>18</v>
      </c>
      <c r="P42" s="1" t="s">
        <v>8</v>
      </c>
      <c r="S42" t="s">
        <v>18</v>
      </c>
      <c r="X42" s="1" t="s">
        <v>8</v>
      </c>
      <c r="AA42" t="s">
        <v>18</v>
      </c>
      <c r="AF42" s="1" t="s">
        <v>8</v>
      </c>
      <c r="AI42" t="s">
        <v>18</v>
      </c>
      <c r="AN42" s="1" t="s">
        <v>8</v>
      </c>
      <c r="AQ42" t="s">
        <v>18</v>
      </c>
      <c r="AV42" s="1" t="s">
        <v>8</v>
      </c>
      <c r="AY42" t="s">
        <v>18</v>
      </c>
      <c r="BD42" s="1" t="s">
        <v>8</v>
      </c>
      <c r="BG42" t="s">
        <v>18</v>
      </c>
      <c r="BL42" s="1" t="s">
        <v>8</v>
      </c>
      <c r="BO42" t="s">
        <v>18</v>
      </c>
      <c r="BT42" s="1" t="s">
        <v>8</v>
      </c>
      <c r="BW42" t="s">
        <v>18</v>
      </c>
      <c r="CB42" s="1" t="s">
        <v>8</v>
      </c>
      <c r="CE42" t="s">
        <v>18</v>
      </c>
    </row>
    <row r="43" spans="1:84" x14ac:dyDescent="0.25">
      <c r="B43" s="2" t="s">
        <v>17</v>
      </c>
      <c r="C43" s="1" t="s">
        <v>9</v>
      </c>
      <c r="D43" s="1" t="s">
        <v>10</v>
      </c>
      <c r="E43" s="1" t="s">
        <v>11</v>
      </c>
      <c r="G43" s="2" t="s">
        <v>16</v>
      </c>
      <c r="H43" s="1" t="s">
        <v>9</v>
      </c>
      <c r="I43" s="1" t="s">
        <v>10</v>
      </c>
      <c r="J43" s="1" t="s">
        <v>11</v>
      </c>
      <c r="K43" s="1" t="s">
        <v>10</v>
      </c>
      <c r="L43" s="1" t="s">
        <v>11</v>
      </c>
      <c r="O43" s="2" t="s">
        <v>22</v>
      </c>
      <c r="P43" s="1" t="s">
        <v>9</v>
      </c>
      <c r="Q43" s="1" t="s">
        <v>10</v>
      </c>
      <c r="R43" s="1" t="s">
        <v>11</v>
      </c>
      <c r="S43" s="1" t="s">
        <v>10</v>
      </c>
      <c r="T43" s="1" t="s">
        <v>11</v>
      </c>
      <c r="W43" s="2" t="s">
        <v>24</v>
      </c>
      <c r="X43" s="1" t="s">
        <v>9</v>
      </c>
      <c r="Y43" s="1" t="s">
        <v>10</v>
      </c>
      <c r="Z43" s="1" t="s">
        <v>11</v>
      </c>
      <c r="AA43" s="1" t="s">
        <v>10</v>
      </c>
      <c r="AB43" s="1" t="s">
        <v>11</v>
      </c>
      <c r="AE43" s="2" t="s">
        <v>25</v>
      </c>
      <c r="AF43" s="1" t="s">
        <v>9</v>
      </c>
      <c r="AG43" s="1" t="s">
        <v>10</v>
      </c>
      <c r="AH43" s="1" t="s">
        <v>11</v>
      </c>
      <c r="AI43" s="1" t="s">
        <v>10</v>
      </c>
      <c r="AJ43" s="1" t="s">
        <v>11</v>
      </c>
      <c r="AM43" s="2" t="s">
        <v>26</v>
      </c>
      <c r="AN43" s="1" t="s">
        <v>9</v>
      </c>
      <c r="AO43" s="1" t="s">
        <v>10</v>
      </c>
      <c r="AP43" s="1" t="s">
        <v>11</v>
      </c>
      <c r="AQ43" s="1" t="s">
        <v>10</v>
      </c>
      <c r="AR43" s="1" t="s">
        <v>11</v>
      </c>
      <c r="AU43" s="2" t="s">
        <v>27</v>
      </c>
      <c r="AV43" s="1" t="s">
        <v>9</v>
      </c>
      <c r="AW43" s="1" t="s">
        <v>10</v>
      </c>
      <c r="AX43" s="1" t="s">
        <v>11</v>
      </c>
      <c r="AY43" s="1" t="s">
        <v>10</v>
      </c>
      <c r="AZ43" s="1" t="s">
        <v>11</v>
      </c>
      <c r="BC43" s="2" t="s">
        <v>32</v>
      </c>
      <c r="BD43" s="1" t="s">
        <v>9</v>
      </c>
      <c r="BE43" s="1" t="s">
        <v>10</v>
      </c>
      <c r="BF43" s="1" t="s">
        <v>11</v>
      </c>
      <c r="BG43" s="1" t="s">
        <v>10</v>
      </c>
      <c r="BH43" s="1" t="s">
        <v>11</v>
      </c>
      <c r="BK43" s="2" t="s">
        <v>33</v>
      </c>
      <c r="BL43" s="1" t="s">
        <v>9</v>
      </c>
      <c r="BM43" s="1" t="s">
        <v>10</v>
      </c>
      <c r="BN43" s="1" t="s">
        <v>11</v>
      </c>
      <c r="BO43" s="1" t="s">
        <v>10</v>
      </c>
      <c r="BP43" s="1" t="s">
        <v>11</v>
      </c>
      <c r="BS43" s="2" t="s">
        <v>34</v>
      </c>
      <c r="BT43" s="1" t="s">
        <v>9</v>
      </c>
      <c r="BU43" s="1" t="s">
        <v>10</v>
      </c>
      <c r="BV43" s="1" t="s">
        <v>11</v>
      </c>
      <c r="BW43" s="1" t="s">
        <v>10</v>
      </c>
      <c r="BX43" s="1" t="s">
        <v>11</v>
      </c>
      <c r="CA43" s="2" t="s">
        <v>35</v>
      </c>
      <c r="CB43" s="1" t="s">
        <v>9</v>
      </c>
      <c r="CC43" s="1" t="s">
        <v>10</v>
      </c>
      <c r="CD43" s="1" t="s">
        <v>11</v>
      </c>
      <c r="CE43" s="1" t="s">
        <v>10</v>
      </c>
      <c r="CF43" s="1" t="s">
        <v>11</v>
      </c>
    </row>
    <row r="44" spans="1:84" x14ac:dyDescent="0.25">
      <c r="A44" s="12" t="s">
        <v>20</v>
      </c>
      <c r="B44" s="9" t="s">
        <v>0</v>
      </c>
      <c r="C44">
        <f>D44+E44</f>
        <v>1147</v>
      </c>
      <c r="D44">
        <v>1047</v>
      </c>
      <c r="E44">
        <v>100</v>
      </c>
      <c r="F44" s="12" t="s">
        <v>20</v>
      </c>
      <c r="G44" s="9" t="s">
        <v>0</v>
      </c>
      <c r="I44">
        <v>797</v>
      </c>
      <c r="J44">
        <v>10</v>
      </c>
      <c r="K44" s="5">
        <f>I44/$D44*100</f>
        <v>76.122254059216814</v>
      </c>
      <c r="L44" s="5">
        <f>J44/$E44*100</f>
        <v>10</v>
      </c>
      <c r="N44" s="12" t="s">
        <v>20</v>
      </c>
      <c r="O44" s="9" t="s">
        <v>0</v>
      </c>
      <c r="Q44">
        <v>29</v>
      </c>
      <c r="R44">
        <v>0</v>
      </c>
      <c r="S44" s="5">
        <f>Q44/$D44*100</f>
        <v>2.7698185291308501</v>
      </c>
      <c r="T44" s="5">
        <f>R44/$E44*100</f>
        <v>0</v>
      </c>
      <c r="V44" s="12" t="s">
        <v>20</v>
      </c>
      <c r="W44" s="9" t="s">
        <v>0</v>
      </c>
      <c r="Y44">
        <v>105</v>
      </c>
      <c r="Z44">
        <v>11</v>
      </c>
      <c r="AA44" s="5">
        <f>Y44/$D44*100</f>
        <v>10.028653295128938</v>
      </c>
      <c r="AB44" s="5">
        <f>Z44/$E44*100</f>
        <v>11</v>
      </c>
      <c r="AD44" s="12" t="s">
        <v>20</v>
      </c>
      <c r="AE44" s="9" t="s">
        <v>0</v>
      </c>
      <c r="AG44">
        <v>243</v>
      </c>
      <c r="AH44">
        <v>31</v>
      </c>
      <c r="AI44" s="5">
        <f>AG44/$D44*100</f>
        <v>23.209169054441261</v>
      </c>
      <c r="AJ44" s="5">
        <f>AH44/$E44*100</f>
        <v>31</v>
      </c>
      <c r="AL44" s="12" t="s">
        <v>20</v>
      </c>
      <c r="AM44" s="9" t="s">
        <v>0</v>
      </c>
      <c r="AO44">
        <v>164</v>
      </c>
      <c r="AP44">
        <v>24</v>
      </c>
      <c r="AQ44" s="5">
        <f>AO44/$D44*100</f>
        <v>15.663801337153775</v>
      </c>
      <c r="AR44" s="5">
        <f>AP44/$E44*100</f>
        <v>24</v>
      </c>
      <c r="AT44" s="12" t="s">
        <v>20</v>
      </c>
      <c r="AU44" s="9" t="s">
        <v>0</v>
      </c>
      <c r="AW44">
        <v>96</v>
      </c>
      <c r="AX44">
        <v>10</v>
      </c>
      <c r="AY44" s="5">
        <f>AW44/$D44*100</f>
        <v>9.1690544412607444</v>
      </c>
      <c r="AZ44" s="5">
        <f>AX44/$E44*100</f>
        <v>10</v>
      </c>
      <c r="BB44" s="12" t="s">
        <v>20</v>
      </c>
      <c r="BC44" s="9" t="s">
        <v>0</v>
      </c>
      <c r="BE44">
        <v>24</v>
      </c>
      <c r="BF44">
        <v>1</v>
      </c>
      <c r="BG44" s="5">
        <f>BE44/$D44*100</f>
        <v>2.2922636103151861</v>
      </c>
      <c r="BH44" s="5">
        <f>BF44/$E44*100</f>
        <v>1</v>
      </c>
      <c r="BJ44" s="12" t="s">
        <v>20</v>
      </c>
      <c r="BK44" s="9" t="s">
        <v>0</v>
      </c>
      <c r="BM44">
        <v>47</v>
      </c>
      <c r="BN44">
        <v>4</v>
      </c>
      <c r="BO44" s="5">
        <f>BM44/$D44*100</f>
        <v>4.4890162368672399</v>
      </c>
      <c r="BP44" s="5">
        <f>BN44/$E44*100</f>
        <v>4</v>
      </c>
      <c r="BR44" s="12" t="s">
        <v>20</v>
      </c>
      <c r="BS44" s="9" t="s">
        <v>0</v>
      </c>
      <c r="BU44">
        <v>115</v>
      </c>
      <c r="BV44">
        <v>13</v>
      </c>
      <c r="BW44" s="5">
        <f>BU44/$D44*100</f>
        <v>10.983763132760267</v>
      </c>
      <c r="BX44" s="5">
        <f>BV44/$E44*100</f>
        <v>13</v>
      </c>
      <c r="BZ44" s="12" t="s">
        <v>20</v>
      </c>
      <c r="CA44" s="9" t="s">
        <v>0</v>
      </c>
      <c r="CC44">
        <v>486</v>
      </c>
      <c r="CD44">
        <v>34</v>
      </c>
      <c r="CE44" s="5">
        <f>CC44/$D44*100</f>
        <v>46.418338108882523</v>
      </c>
      <c r="CF44" s="5">
        <f>CD44/$E44*100</f>
        <v>34</v>
      </c>
    </row>
    <row r="45" spans="1:84" x14ac:dyDescent="0.25">
      <c r="B45" s="10" t="s">
        <v>1</v>
      </c>
      <c r="C45">
        <f t="shared" ref="C45:C51" si="83">D45+E45</f>
        <v>791</v>
      </c>
      <c r="D45">
        <v>568</v>
      </c>
      <c r="E45">
        <v>223</v>
      </c>
      <c r="G45" s="10" t="s">
        <v>1</v>
      </c>
      <c r="I45">
        <v>518</v>
      </c>
      <c r="J45">
        <v>36</v>
      </c>
      <c r="K45" s="5">
        <f t="shared" ref="K45:K51" si="84">I45/$D45*100</f>
        <v>91.197183098591552</v>
      </c>
      <c r="L45" s="5">
        <f t="shared" ref="L45:L51" si="85">J45/$E45*100</f>
        <v>16.143497757847534</v>
      </c>
      <c r="O45" s="10" t="s">
        <v>1</v>
      </c>
      <c r="Q45">
        <v>339</v>
      </c>
      <c r="R45">
        <v>8</v>
      </c>
      <c r="S45" s="5">
        <f t="shared" ref="S45:S51" si="86">Q45/$D45*100</f>
        <v>59.683098591549296</v>
      </c>
      <c r="T45" s="5">
        <f t="shared" ref="T45:T51" si="87">R45/$E45*100</f>
        <v>3.5874439461883409</v>
      </c>
      <c r="W45" s="10" t="s">
        <v>1</v>
      </c>
      <c r="Y45">
        <v>118</v>
      </c>
      <c r="Z45">
        <v>108</v>
      </c>
      <c r="AA45" s="5">
        <f t="shared" ref="AA45:AA51" si="88">Y45/$D45*100</f>
        <v>20.774647887323944</v>
      </c>
      <c r="AB45" s="5">
        <f t="shared" ref="AB45:AB51" si="89">Z45/$E45*100</f>
        <v>48.430493273542602</v>
      </c>
      <c r="AE45" s="10" t="s">
        <v>1</v>
      </c>
      <c r="AG45">
        <v>33</v>
      </c>
      <c r="AH45">
        <v>34</v>
      </c>
      <c r="AI45" s="5">
        <f t="shared" ref="AI45:AI51" si="90">AG45/$D45*100</f>
        <v>5.8098591549295771</v>
      </c>
      <c r="AJ45" s="5">
        <f t="shared" ref="AJ45:AJ51" si="91">AH45/$E45*100</f>
        <v>15.246636771300448</v>
      </c>
      <c r="AM45" s="10" t="s">
        <v>1</v>
      </c>
      <c r="AO45">
        <v>458</v>
      </c>
      <c r="AP45">
        <v>145</v>
      </c>
      <c r="AQ45" s="5">
        <f t="shared" ref="AQ45:AQ51" si="92">AO45/$D45*100</f>
        <v>80.633802816901408</v>
      </c>
      <c r="AR45" s="5">
        <f t="shared" ref="AR45:AR51" si="93">AP45/$E45*100</f>
        <v>65.02242152466367</v>
      </c>
      <c r="AU45" s="10" t="s">
        <v>1</v>
      </c>
      <c r="AW45">
        <v>506</v>
      </c>
      <c r="AX45">
        <v>196</v>
      </c>
      <c r="AY45" s="5">
        <f t="shared" ref="AY45:AY51" si="94">AW45/$D45*100</f>
        <v>89.08450704225352</v>
      </c>
      <c r="AZ45" s="5">
        <f t="shared" ref="AZ45:AZ51" si="95">AX45/$E45*100</f>
        <v>87.892376681614351</v>
      </c>
      <c r="BC45" s="10" t="s">
        <v>1</v>
      </c>
      <c r="BE45">
        <v>66</v>
      </c>
      <c r="BF45">
        <v>23</v>
      </c>
      <c r="BG45" s="5">
        <f t="shared" ref="BG45:BG51" si="96">BE45/$D45*100</f>
        <v>11.619718309859154</v>
      </c>
      <c r="BH45" s="5">
        <f t="shared" ref="BH45:BH51" si="97">BF45/$E45*100</f>
        <v>10.31390134529148</v>
      </c>
      <c r="BK45" s="10" t="s">
        <v>1</v>
      </c>
      <c r="BM45">
        <v>0</v>
      </c>
      <c r="BN45">
        <v>0</v>
      </c>
      <c r="BO45" s="5">
        <f t="shared" ref="BO45:BO51" si="98">BM45/$D45*100</f>
        <v>0</v>
      </c>
      <c r="BP45" s="5">
        <f t="shared" ref="BP45:BP51" si="99">BN45/$E45*100</f>
        <v>0</v>
      </c>
      <c r="BS45" s="10" t="s">
        <v>1</v>
      </c>
      <c r="BU45">
        <v>84</v>
      </c>
      <c r="BV45">
        <v>10</v>
      </c>
      <c r="BW45" s="5">
        <f t="shared" ref="BW45:BW51" si="100">BU45/$D45*100</f>
        <v>14.788732394366196</v>
      </c>
      <c r="BX45" s="5">
        <f t="shared" ref="BX45:BX51" si="101">BV45/$E45*100</f>
        <v>4.4843049327354256</v>
      </c>
      <c r="CA45" s="10" t="s">
        <v>1</v>
      </c>
      <c r="CC45">
        <v>86</v>
      </c>
      <c r="CD45">
        <v>34</v>
      </c>
      <c r="CE45" s="5">
        <f t="shared" ref="CE45:CE51" si="102">CC45/$D45*100</f>
        <v>15.140845070422534</v>
      </c>
      <c r="CF45" s="5">
        <f t="shared" ref="CF45:CF51" si="103">CD45/$E45*100</f>
        <v>15.246636771300448</v>
      </c>
    </row>
    <row r="46" spans="1:84" x14ac:dyDescent="0.25">
      <c r="B46" s="9" t="s">
        <v>2</v>
      </c>
      <c r="C46">
        <f t="shared" si="83"/>
        <v>751</v>
      </c>
      <c r="D46">
        <v>525</v>
      </c>
      <c r="E46">
        <v>226</v>
      </c>
      <c r="G46" s="9" t="s">
        <v>2</v>
      </c>
      <c r="I46">
        <v>423</v>
      </c>
      <c r="J46">
        <v>31</v>
      </c>
      <c r="K46" s="5">
        <f t="shared" si="84"/>
        <v>80.571428571428569</v>
      </c>
      <c r="L46" s="5">
        <f t="shared" si="85"/>
        <v>13.716814159292035</v>
      </c>
      <c r="O46" s="9" t="s">
        <v>2</v>
      </c>
      <c r="Q46">
        <v>67</v>
      </c>
      <c r="R46">
        <v>10</v>
      </c>
      <c r="S46" s="5">
        <f t="shared" si="86"/>
        <v>12.761904761904763</v>
      </c>
      <c r="T46" s="5">
        <f t="shared" si="87"/>
        <v>4.4247787610619467</v>
      </c>
      <c r="W46" s="9" t="s">
        <v>2</v>
      </c>
      <c r="Y46">
        <v>16</v>
      </c>
      <c r="Z46">
        <v>114</v>
      </c>
      <c r="AA46" s="5">
        <f t="shared" si="88"/>
        <v>3.0476190476190474</v>
      </c>
      <c r="AB46" s="5">
        <f t="shared" si="89"/>
        <v>50.442477876106196</v>
      </c>
      <c r="AE46" s="9" t="s">
        <v>2</v>
      </c>
      <c r="AG46">
        <v>172</v>
      </c>
      <c r="AH46">
        <v>90</v>
      </c>
      <c r="AI46" s="5">
        <f t="shared" si="90"/>
        <v>32.761904761904766</v>
      </c>
      <c r="AJ46" s="5">
        <f t="shared" si="91"/>
        <v>39.823008849557525</v>
      </c>
      <c r="AM46" s="9" t="s">
        <v>2</v>
      </c>
      <c r="AO46">
        <v>235</v>
      </c>
      <c r="AP46">
        <v>115</v>
      </c>
      <c r="AQ46" s="5">
        <f t="shared" si="92"/>
        <v>44.761904761904766</v>
      </c>
      <c r="AR46" s="5">
        <f t="shared" si="93"/>
        <v>50.884955752212392</v>
      </c>
      <c r="AU46" s="9" t="s">
        <v>2</v>
      </c>
      <c r="AW46">
        <v>321</v>
      </c>
      <c r="AX46">
        <v>134</v>
      </c>
      <c r="AY46" s="5">
        <f t="shared" si="94"/>
        <v>61.142857142857146</v>
      </c>
      <c r="AZ46" s="5">
        <f t="shared" si="95"/>
        <v>59.292035398230091</v>
      </c>
      <c r="BC46" s="9" t="s">
        <v>2</v>
      </c>
      <c r="BE46">
        <v>13</v>
      </c>
      <c r="BF46">
        <v>3</v>
      </c>
      <c r="BG46" s="5">
        <f t="shared" si="96"/>
        <v>2.4761904761904763</v>
      </c>
      <c r="BH46" s="5">
        <f t="shared" si="97"/>
        <v>1.3274336283185841</v>
      </c>
      <c r="BK46" s="9" t="s">
        <v>2</v>
      </c>
      <c r="BM46">
        <v>1</v>
      </c>
      <c r="BN46">
        <v>0</v>
      </c>
      <c r="BO46" s="5">
        <f t="shared" si="98"/>
        <v>0.19047619047619047</v>
      </c>
      <c r="BP46" s="5">
        <f t="shared" si="99"/>
        <v>0</v>
      </c>
      <c r="BS46" s="9" t="s">
        <v>2</v>
      </c>
      <c r="BU46">
        <v>85</v>
      </c>
      <c r="BV46">
        <v>24</v>
      </c>
      <c r="BW46" s="5">
        <f t="shared" si="100"/>
        <v>16.19047619047619</v>
      </c>
      <c r="BX46" s="5">
        <f t="shared" si="101"/>
        <v>10.619469026548673</v>
      </c>
      <c r="CA46" s="9" t="s">
        <v>2</v>
      </c>
      <c r="CC46">
        <v>79</v>
      </c>
      <c r="CD46">
        <v>17</v>
      </c>
      <c r="CE46" s="5">
        <f t="shared" si="102"/>
        <v>15.047619047619049</v>
      </c>
      <c r="CF46" s="5">
        <f t="shared" si="103"/>
        <v>7.5221238938053103</v>
      </c>
    </row>
    <row r="47" spans="1:84" x14ac:dyDescent="0.25">
      <c r="B47" s="9" t="s">
        <v>3</v>
      </c>
      <c r="C47">
        <f t="shared" si="83"/>
        <v>709</v>
      </c>
      <c r="D47">
        <v>528</v>
      </c>
      <c r="E47">
        <v>181</v>
      </c>
      <c r="G47" s="9" t="s">
        <v>3</v>
      </c>
      <c r="I47">
        <v>451</v>
      </c>
      <c r="J47">
        <v>22</v>
      </c>
      <c r="K47" s="5">
        <f t="shared" si="84"/>
        <v>85.416666666666657</v>
      </c>
      <c r="L47" s="5">
        <f t="shared" si="85"/>
        <v>12.154696132596685</v>
      </c>
      <c r="O47" s="9" t="s">
        <v>3</v>
      </c>
      <c r="Q47">
        <v>17</v>
      </c>
      <c r="R47">
        <v>0</v>
      </c>
      <c r="S47" s="5">
        <f t="shared" si="86"/>
        <v>3.2196969696969697</v>
      </c>
      <c r="T47" s="5">
        <f t="shared" si="87"/>
        <v>0</v>
      </c>
      <c r="W47" s="9" t="s">
        <v>3</v>
      </c>
      <c r="Y47">
        <v>21</v>
      </c>
      <c r="Z47">
        <v>83</v>
      </c>
      <c r="AA47" s="5">
        <f t="shared" si="88"/>
        <v>3.9772727272727271</v>
      </c>
      <c r="AB47" s="5">
        <f t="shared" si="89"/>
        <v>45.856353591160222</v>
      </c>
      <c r="AE47" s="9" t="s">
        <v>3</v>
      </c>
      <c r="AG47">
        <v>66</v>
      </c>
      <c r="AH47">
        <v>44</v>
      </c>
      <c r="AI47" s="5">
        <f t="shared" si="90"/>
        <v>12.5</v>
      </c>
      <c r="AJ47" s="5">
        <f t="shared" si="91"/>
        <v>24.30939226519337</v>
      </c>
      <c r="AM47" s="9" t="s">
        <v>3</v>
      </c>
      <c r="AO47">
        <v>127</v>
      </c>
      <c r="AP47">
        <v>66</v>
      </c>
      <c r="AQ47" s="5">
        <f t="shared" si="92"/>
        <v>24.053030303030305</v>
      </c>
      <c r="AR47" s="5">
        <f t="shared" si="93"/>
        <v>36.464088397790057</v>
      </c>
      <c r="AU47" s="9" t="s">
        <v>3</v>
      </c>
      <c r="AW47">
        <v>126</v>
      </c>
      <c r="AX47">
        <v>57</v>
      </c>
      <c r="AY47" s="5">
        <f t="shared" si="94"/>
        <v>23.863636363636363</v>
      </c>
      <c r="AZ47" s="5">
        <f t="shared" si="95"/>
        <v>31.491712707182316</v>
      </c>
      <c r="BC47" s="9" t="s">
        <v>3</v>
      </c>
      <c r="BE47">
        <v>3</v>
      </c>
      <c r="BF47">
        <v>2</v>
      </c>
      <c r="BG47" s="5">
        <f t="shared" si="96"/>
        <v>0.56818181818181823</v>
      </c>
      <c r="BH47" s="5">
        <f t="shared" si="97"/>
        <v>1.1049723756906076</v>
      </c>
      <c r="BK47" s="9" t="s">
        <v>3</v>
      </c>
      <c r="BM47">
        <v>3</v>
      </c>
      <c r="BN47">
        <v>0</v>
      </c>
      <c r="BO47" s="5">
        <f t="shared" si="98"/>
        <v>0.56818181818181823</v>
      </c>
      <c r="BP47" s="5">
        <f t="shared" si="99"/>
        <v>0</v>
      </c>
      <c r="BS47" s="9" t="s">
        <v>3</v>
      </c>
      <c r="BU47">
        <v>41</v>
      </c>
      <c r="BV47">
        <v>17</v>
      </c>
      <c r="BW47" s="5">
        <f t="shared" si="100"/>
        <v>7.7651515151515156</v>
      </c>
      <c r="BX47" s="5">
        <f t="shared" si="101"/>
        <v>9.3922651933701662</v>
      </c>
      <c r="CA47" s="9" t="s">
        <v>3</v>
      </c>
      <c r="CC47">
        <v>87</v>
      </c>
      <c r="CD47">
        <v>28</v>
      </c>
      <c r="CE47" s="5">
        <f t="shared" si="102"/>
        <v>16.477272727272727</v>
      </c>
      <c r="CF47" s="5">
        <f t="shared" si="103"/>
        <v>15.469613259668508</v>
      </c>
    </row>
    <row r="48" spans="1:84" x14ac:dyDescent="0.25">
      <c r="A48" s="11" t="s">
        <v>21</v>
      </c>
      <c r="B48" s="10" t="s">
        <v>4</v>
      </c>
      <c r="C48">
        <f t="shared" si="83"/>
        <v>741</v>
      </c>
      <c r="D48">
        <v>363</v>
      </c>
      <c r="E48">
        <v>378</v>
      </c>
      <c r="F48" s="11" t="s">
        <v>21</v>
      </c>
      <c r="G48" s="10" t="s">
        <v>4</v>
      </c>
      <c r="I48">
        <v>296</v>
      </c>
      <c r="J48">
        <v>45</v>
      </c>
      <c r="K48" s="5">
        <f t="shared" si="84"/>
        <v>81.542699724517902</v>
      </c>
      <c r="L48" s="5">
        <f t="shared" si="85"/>
        <v>11.904761904761903</v>
      </c>
      <c r="N48" s="11" t="s">
        <v>21</v>
      </c>
      <c r="O48" s="10" t="s">
        <v>4</v>
      </c>
      <c r="Q48">
        <v>179</v>
      </c>
      <c r="R48">
        <v>10</v>
      </c>
      <c r="S48" s="5">
        <f t="shared" si="86"/>
        <v>49.311294765840216</v>
      </c>
      <c r="T48" s="5">
        <f t="shared" si="87"/>
        <v>2.6455026455026456</v>
      </c>
      <c r="V48" s="11" t="s">
        <v>21</v>
      </c>
      <c r="W48" s="10" t="s">
        <v>4</v>
      </c>
      <c r="Y48">
        <v>90</v>
      </c>
      <c r="Z48">
        <v>182</v>
      </c>
      <c r="AA48" s="5">
        <f t="shared" si="88"/>
        <v>24.793388429752067</v>
      </c>
      <c r="AB48" s="5">
        <f t="shared" si="89"/>
        <v>48.148148148148145</v>
      </c>
      <c r="AD48" s="11" t="s">
        <v>21</v>
      </c>
      <c r="AE48" s="10" t="s">
        <v>4</v>
      </c>
      <c r="AG48">
        <v>18</v>
      </c>
      <c r="AH48">
        <v>62</v>
      </c>
      <c r="AI48" s="5">
        <f t="shared" si="90"/>
        <v>4.9586776859504136</v>
      </c>
      <c r="AJ48" s="5">
        <f t="shared" si="91"/>
        <v>16.402116402116402</v>
      </c>
      <c r="AL48" s="11" t="s">
        <v>21</v>
      </c>
      <c r="AM48" s="10" t="s">
        <v>4</v>
      </c>
      <c r="AO48">
        <v>259</v>
      </c>
      <c r="AP48">
        <v>220</v>
      </c>
      <c r="AQ48" s="5">
        <f t="shared" si="92"/>
        <v>71.349862258953166</v>
      </c>
      <c r="AR48" s="5">
        <f t="shared" si="93"/>
        <v>58.201058201058196</v>
      </c>
      <c r="AT48" s="11" t="s">
        <v>21</v>
      </c>
      <c r="AU48" s="10" t="s">
        <v>4</v>
      </c>
      <c r="AW48">
        <v>292</v>
      </c>
      <c r="AX48">
        <v>317</v>
      </c>
      <c r="AY48" s="5">
        <f t="shared" si="94"/>
        <v>80.44077134986226</v>
      </c>
      <c r="AZ48" s="5">
        <f t="shared" si="95"/>
        <v>83.862433862433861</v>
      </c>
      <c r="BB48" s="11" t="s">
        <v>21</v>
      </c>
      <c r="BC48" s="10" t="s">
        <v>4</v>
      </c>
      <c r="BE48">
        <v>52</v>
      </c>
      <c r="BF48">
        <v>51</v>
      </c>
      <c r="BG48" s="5">
        <f t="shared" si="96"/>
        <v>14.325068870523417</v>
      </c>
      <c r="BH48" s="5">
        <f t="shared" si="97"/>
        <v>13.492063492063492</v>
      </c>
      <c r="BJ48" s="11" t="s">
        <v>21</v>
      </c>
      <c r="BK48" s="10" t="s">
        <v>4</v>
      </c>
      <c r="BM48">
        <v>2</v>
      </c>
      <c r="BN48">
        <v>1</v>
      </c>
      <c r="BO48" s="5">
        <f t="shared" si="98"/>
        <v>0.55096418732782371</v>
      </c>
      <c r="BP48" s="5">
        <f t="shared" si="99"/>
        <v>0.26455026455026454</v>
      </c>
      <c r="BR48" s="11" t="s">
        <v>21</v>
      </c>
      <c r="BS48" s="10" t="s">
        <v>4</v>
      </c>
      <c r="BU48">
        <v>38</v>
      </c>
      <c r="BV48">
        <v>12</v>
      </c>
      <c r="BW48" s="5">
        <f t="shared" si="100"/>
        <v>10.46831955922865</v>
      </c>
      <c r="BX48" s="5">
        <f t="shared" si="101"/>
        <v>3.1746031746031744</v>
      </c>
      <c r="BZ48" s="11" t="s">
        <v>21</v>
      </c>
      <c r="CA48" s="10" t="s">
        <v>4</v>
      </c>
      <c r="CC48">
        <v>25</v>
      </c>
      <c r="CD48">
        <v>28</v>
      </c>
      <c r="CE48" s="5">
        <f t="shared" si="102"/>
        <v>6.887052341597796</v>
      </c>
      <c r="CF48" s="5">
        <f t="shared" si="103"/>
        <v>7.4074074074074066</v>
      </c>
    </row>
    <row r="49" spans="2:84" x14ac:dyDescent="0.25">
      <c r="B49" s="10" t="s">
        <v>5</v>
      </c>
      <c r="C49">
        <f t="shared" si="83"/>
        <v>480</v>
      </c>
      <c r="D49">
        <v>313</v>
      </c>
      <c r="E49">
        <v>167</v>
      </c>
      <c r="G49" s="10" t="s">
        <v>5</v>
      </c>
      <c r="I49">
        <v>296</v>
      </c>
      <c r="J49">
        <v>16</v>
      </c>
      <c r="K49" s="5">
        <f t="shared" si="84"/>
        <v>94.568690095846648</v>
      </c>
      <c r="L49" s="5">
        <f t="shared" si="85"/>
        <v>9.5808383233532943</v>
      </c>
      <c r="O49" s="10" t="s">
        <v>5</v>
      </c>
      <c r="Q49">
        <v>175</v>
      </c>
      <c r="R49">
        <v>5</v>
      </c>
      <c r="S49" s="5">
        <f t="shared" si="86"/>
        <v>55.910543130990419</v>
      </c>
      <c r="T49" s="5">
        <f t="shared" si="87"/>
        <v>2.9940119760479043</v>
      </c>
      <c r="W49" s="10" t="s">
        <v>5</v>
      </c>
      <c r="Y49">
        <v>81</v>
      </c>
      <c r="Z49">
        <v>87</v>
      </c>
      <c r="AA49" s="5">
        <f t="shared" si="88"/>
        <v>25.878594249201274</v>
      </c>
      <c r="AB49" s="5">
        <f t="shared" si="89"/>
        <v>52.095808383233532</v>
      </c>
      <c r="AE49" s="10" t="s">
        <v>5</v>
      </c>
      <c r="AG49">
        <v>19</v>
      </c>
      <c r="AH49">
        <v>23</v>
      </c>
      <c r="AI49" s="5">
        <f t="shared" si="90"/>
        <v>6.0702875399361016</v>
      </c>
      <c r="AJ49" s="5">
        <f t="shared" si="91"/>
        <v>13.77245508982036</v>
      </c>
      <c r="AM49" s="10" t="s">
        <v>5</v>
      </c>
      <c r="AO49">
        <v>267</v>
      </c>
      <c r="AP49">
        <v>101</v>
      </c>
      <c r="AQ49" s="5">
        <f t="shared" si="92"/>
        <v>85.303514376996802</v>
      </c>
      <c r="AR49" s="5">
        <f t="shared" si="93"/>
        <v>60.479041916167667</v>
      </c>
      <c r="AU49" s="10" t="s">
        <v>5</v>
      </c>
      <c r="AW49">
        <v>291</v>
      </c>
      <c r="AX49">
        <v>148</v>
      </c>
      <c r="AY49" s="5">
        <f t="shared" si="94"/>
        <v>92.971246006389777</v>
      </c>
      <c r="AZ49" s="5">
        <f t="shared" si="95"/>
        <v>88.622754491017957</v>
      </c>
      <c r="BC49" s="10" t="s">
        <v>5</v>
      </c>
      <c r="BE49">
        <v>48</v>
      </c>
      <c r="BF49">
        <v>38</v>
      </c>
      <c r="BG49" s="5">
        <f t="shared" si="96"/>
        <v>15.335463258785943</v>
      </c>
      <c r="BH49" s="5">
        <f t="shared" si="97"/>
        <v>22.754491017964071</v>
      </c>
      <c r="BK49" s="10" t="s">
        <v>5</v>
      </c>
      <c r="BM49">
        <v>1</v>
      </c>
      <c r="BN49">
        <v>0</v>
      </c>
      <c r="BO49" s="5">
        <f t="shared" si="98"/>
        <v>0.31948881789137379</v>
      </c>
      <c r="BP49" s="5">
        <f t="shared" si="99"/>
        <v>0</v>
      </c>
      <c r="BS49" s="10" t="s">
        <v>5</v>
      </c>
      <c r="BU49">
        <v>50</v>
      </c>
      <c r="BV49">
        <v>5</v>
      </c>
      <c r="BW49" s="5">
        <f t="shared" si="100"/>
        <v>15.974440894568689</v>
      </c>
      <c r="BX49" s="5">
        <f t="shared" si="101"/>
        <v>2.9940119760479043</v>
      </c>
      <c r="CA49" s="10" t="s">
        <v>5</v>
      </c>
      <c r="CC49">
        <v>67</v>
      </c>
      <c r="CD49">
        <v>39</v>
      </c>
      <c r="CE49" s="5">
        <f t="shared" si="102"/>
        <v>21.405750798722046</v>
      </c>
      <c r="CF49" s="5">
        <f t="shared" si="103"/>
        <v>23.353293413173652</v>
      </c>
    </row>
    <row r="50" spans="2:84" x14ac:dyDescent="0.25">
      <c r="B50" s="10" t="s">
        <v>6</v>
      </c>
      <c r="C50">
        <f t="shared" si="83"/>
        <v>442</v>
      </c>
      <c r="D50">
        <v>291</v>
      </c>
      <c r="E50">
        <v>151</v>
      </c>
      <c r="G50" s="10" t="s">
        <v>6</v>
      </c>
      <c r="I50">
        <v>276</v>
      </c>
      <c r="J50">
        <v>8</v>
      </c>
      <c r="K50" s="5">
        <f t="shared" si="84"/>
        <v>94.845360824742258</v>
      </c>
      <c r="L50" s="5">
        <f t="shared" si="85"/>
        <v>5.298013245033113</v>
      </c>
      <c r="O50" s="10" t="s">
        <v>6</v>
      </c>
      <c r="Q50">
        <v>188</v>
      </c>
      <c r="R50">
        <v>2</v>
      </c>
      <c r="S50" s="5">
        <f t="shared" si="86"/>
        <v>64.604810996563572</v>
      </c>
      <c r="T50" s="5">
        <f t="shared" si="87"/>
        <v>1.3245033112582782</v>
      </c>
      <c r="W50" s="10" t="s">
        <v>6</v>
      </c>
      <c r="Y50">
        <v>127</v>
      </c>
      <c r="Z50">
        <v>99</v>
      </c>
      <c r="AA50" s="5">
        <f t="shared" si="88"/>
        <v>43.642611683848799</v>
      </c>
      <c r="AB50" s="5">
        <f t="shared" si="89"/>
        <v>65.562913907284766</v>
      </c>
      <c r="AE50" s="10" t="s">
        <v>6</v>
      </c>
      <c r="AG50">
        <v>34</v>
      </c>
      <c r="AH50">
        <v>25</v>
      </c>
      <c r="AI50" s="5">
        <f t="shared" si="90"/>
        <v>11.683848797250858</v>
      </c>
      <c r="AJ50" s="5">
        <f t="shared" si="91"/>
        <v>16.556291390728479</v>
      </c>
      <c r="AM50" s="10" t="s">
        <v>6</v>
      </c>
      <c r="AO50">
        <v>205</v>
      </c>
      <c r="AP50">
        <v>82</v>
      </c>
      <c r="AQ50" s="5">
        <f t="shared" si="92"/>
        <v>70.446735395189009</v>
      </c>
      <c r="AR50" s="5">
        <f t="shared" si="93"/>
        <v>54.304635761589402</v>
      </c>
      <c r="AU50" s="10" t="s">
        <v>6</v>
      </c>
      <c r="AW50">
        <v>264</v>
      </c>
      <c r="AX50">
        <v>133</v>
      </c>
      <c r="AY50" s="5">
        <f t="shared" si="94"/>
        <v>90.721649484536087</v>
      </c>
      <c r="AZ50" s="5">
        <f t="shared" si="95"/>
        <v>88.079470198675494</v>
      </c>
      <c r="BC50" s="10" t="s">
        <v>6</v>
      </c>
      <c r="BE50">
        <v>103</v>
      </c>
      <c r="BF50">
        <v>52</v>
      </c>
      <c r="BG50" s="5">
        <f t="shared" si="96"/>
        <v>35.395189003436428</v>
      </c>
      <c r="BH50" s="5">
        <f t="shared" si="97"/>
        <v>34.437086092715234</v>
      </c>
      <c r="BK50" s="10" t="s">
        <v>6</v>
      </c>
      <c r="BM50">
        <v>2</v>
      </c>
      <c r="BN50">
        <v>3</v>
      </c>
      <c r="BO50" s="5">
        <f t="shared" si="98"/>
        <v>0.6872852233676976</v>
      </c>
      <c r="BP50" s="5">
        <f t="shared" si="99"/>
        <v>1.9867549668874174</v>
      </c>
      <c r="BS50" s="10" t="s">
        <v>6</v>
      </c>
      <c r="BU50">
        <v>49</v>
      </c>
      <c r="BV50">
        <v>7</v>
      </c>
      <c r="BW50" s="5">
        <f t="shared" si="100"/>
        <v>16.838487972508592</v>
      </c>
      <c r="BX50" s="5">
        <f t="shared" si="101"/>
        <v>4.6357615894039732</v>
      </c>
      <c r="CA50" s="10" t="s">
        <v>6</v>
      </c>
      <c r="CC50">
        <v>38</v>
      </c>
      <c r="CD50">
        <v>36</v>
      </c>
      <c r="CE50" s="5">
        <f t="shared" si="102"/>
        <v>13.058419243986256</v>
      </c>
      <c r="CF50" s="5">
        <f t="shared" si="103"/>
        <v>23.841059602649008</v>
      </c>
    </row>
    <row r="51" spans="2:84" ht="15.75" thickBot="1" x14ac:dyDescent="0.3">
      <c r="B51" s="10" t="s">
        <v>7</v>
      </c>
      <c r="C51">
        <f t="shared" si="83"/>
        <v>449</v>
      </c>
      <c r="D51">
        <v>273</v>
      </c>
      <c r="E51">
        <v>176</v>
      </c>
      <c r="G51" s="10" t="s">
        <v>7</v>
      </c>
      <c r="I51">
        <v>254</v>
      </c>
      <c r="J51">
        <v>29</v>
      </c>
      <c r="K51" s="5">
        <f t="shared" si="84"/>
        <v>93.040293040293037</v>
      </c>
      <c r="L51" s="5">
        <f t="shared" si="85"/>
        <v>16.477272727272727</v>
      </c>
      <c r="O51" s="10" t="s">
        <v>7</v>
      </c>
      <c r="Q51">
        <v>130</v>
      </c>
      <c r="R51">
        <v>6</v>
      </c>
      <c r="S51" s="5">
        <f t="shared" si="86"/>
        <v>47.619047619047613</v>
      </c>
      <c r="T51" s="5">
        <f t="shared" si="87"/>
        <v>3.4090909090909087</v>
      </c>
      <c r="W51" s="10" t="s">
        <v>7</v>
      </c>
      <c r="Y51">
        <v>71</v>
      </c>
      <c r="Z51">
        <v>110</v>
      </c>
      <c r="AA51" s="5">
        <f t="shared" si="88"/>
        <v>26.007326007326011</v>
      </c>
      <c r="AB51" s="5">
        <f t="shared" si="89"/>
        <v>62.5</v>
      </c>
      <c r="AE51" s="10" t="s">
        <v>7</v>
      </c>
      <c r="AG51">
        <v>16</v>
      </c>
      <c r="AH51">
        <v>24</v>
      </c>
      <c r="AI51" s="5">
        <f t="shared" si="90"/>
        <v>5.8608058608058604</v>
      </c>
      <c r="AJ51" s="5">
        <f t="shared" si="91"/>
        <v>13.636363636363635</v>
      </c>
      <c r="AM51" s="10" t="s">
        <v>7</v>
      </c>
      <c r="AO51">
        <v>220</v>
      </c>
      <c r="AP51">
        <v>106</v>
      </c>
      <c r="AQ51" s="5">
        <f t="shared" si="92"/>
        <v>80.586080586080584</v>
      </c>
      <c r="AR51" s="5">
        <f t="shared" si="93"/>
        <v>60.227272727272727</v>
      </c>
      <c r="AU51" s="10" t="s">
        <v>7</v>
      </c>
      <c r="AW51">
        <v>255</v>
      </c>
      <c r="AX51">
        <v>159</v>
      </c>
      <c r="AY51" s="5">
        <f t="shared" si="94"/>
        <v>93.406593406593402</v>
      </c>
      <c r="AZ51" s="5">
        <f t="shared" si="95"/>
        <v>90.340909090909093</v>
      </c>
      <c r="BC51" s="10" t="s">
        <v>7</v>
      </c>
      <c r="BE51">
        <v>39</v>
      </c>
      <c r="BF51">
        <v>37</v>
      </c>
      <c r="BG51" s="5">
        <f t="shared" si="96"/>
        <v>14.285714285714285</v>
      </c>
      <c r="BH51" s="5">
        <f t="shared" si="97"/>
        <v>21.022727272727273</v>
      </c>
      <c r="BK51" s="10" t="s">
        <v>7</v>
      </c>
      <c r="BM51">
        <v>1</v>
      </c>
      <c r="BN51">
        <v>1</v>
      </c>
      <c r="BO51" s="5">
        <f t="shared" si="98"/>
        <v>0.36630036630036628</v>
      </c>
      <c r="BP51" s="5">
        <f t="shared" si="99"/>
        <v>0.56818181818181823</v>
      </c>
      <c r="BS51" s="10" t="s">
        <v>7</v>
      </c>
      <c r="BU51">
        <v>39</v>
      </c>
      <c r="BV51">
        <v>8</v>
      </c>
      <c r="BW51" s="5">
        <f t="shared" si="100"/>
        <v>14.285714285714285</v>
      </c>
      <c r="BX51" s="5">
        <f t="shared" si="101"/>
        <v>4.5454545454545459</v>
      </c>
      <c r="CA51" s="10" t="s">
        <v>7</v>
      </c>
      <c r="CC51">
        <v>52</v>
      </c>
      <c r="CD51">
        <v>44</v>
      </c>
      <c r="CE51" s="5">
        <f t="shared" si="102"/>
        <v>19.047619047619047</v>
      </c>
      <c r="CF51" s="5">
        <f t="shared" si="103"/>
        <v>25</v>
      </c>
    </row>
    <row r="52" spans="2:84" ht="15.75" thickBot="1" x14ac:dyDescent="0.3">
      <c r="C52" s="3">
        <f>SUM(C44:C51)</f>
        <v>5510</v>
      </c>
      <c r="D52" s="3">
        <f>SUM(D44:D51)</f>
        <v>3908</v>
      </c>
      <c r="E52" s="4">
        <f>SUM(E44:E51)</f>
        <v>1602</v>
      </c>
      <c r="G52" s="8" t="s">
        <v>19</v>
      </c>
      <c r="H52" s="3">
        <f>SUM(H44:H51)</f>
        <v>0</v>
      </c>
      <c r="I52" s="3">
        <f>SUM(I44:I51)</f>
        <v>3311</v>
      </c>
      <c r="J52" s="4">
        <f>SUM(J44:J51)</f>
        <v>197</v>
      </c>
      <c r="K52" s="6">
        <f>I52/$D52*100</f>
        <v>84.723643807574206</v>
      </c>
      <c r="L52" s="7">
        <f>J52/$E52*100</f>
        <v>12.297128589263421</v>
      </c>
      <c r="O52" s="8" t="s">
        <v>19</v>
      </c>
      <c r="P52" s="3">
        <f>SUM(P44:P51)</f>
        <v>0</v>
      </c>
      <c r="Q52" s="3">
        <f>SUM(Q44:Q51)</f>
        <v>1124</v>
      </c>
      <c r="R52" s="4">
        <f>SUM(R44:R51)</f>
        <v>41</v>
      </c>
      <c r="S52" s="6">
        <f>Q52/$D52*100</f>
        <v>28.761514841351076</v>
      </c>
      <c r="T52" s="7">
        <f>R52/$E52*100</f>
        <v>2.5593008739076155</v>
      </c>
      <c r="W52" s="8" t="s">
        <v>19</v>
      </c>
      <c r="X52" s="3">
        <f>SUM(X44:X51)</f>
        <v>0</v>
      </c>
      <c r="Y52" s="3">
        <f>SUM(Y44:Y51)</f>
        <v>629</v>
      </c>
      <c r="Z52" s="4">
        <f>SUM(Z44:Z51)</f>
        <v>794</v>
      </c>
      <c r="AA52" s="6">
        <f>Y52/$D52*100</f>
        <v>16.095189355168884</v>
      </c>
      <c r="AB52" s="7">
        <f>Z52/$E52*100</f>
        <v>49.563046192259677</v>
      </c>
      <c r="AE52" s="8" t="s">
        <v>19</v>
      </c>
      <c r="AF52" s="3">
        <f>SUM(AF44:AF51)</f>
        <v>0</v>
      </c>
      <c r="AG52" s="3">
        <f>SUM(AG44:AG51)</f>
        <v>601</v>
      </c>
      <c r="AH52" s="4">
        <f>SUM(AH44:AH51)</f>
        <v>333</v>
      </c>
      <c r="AI52" s="6">
        <f>AG52/$D52*100</f>
        <v>15.37871033776868</v>
      </c>
      <c r="AJ52" s="7">
        <f>AH52/$E52*100</f>
        <v>20.786516853932586</v>
      </c>
      <c r="AM52" s="8" t="s">
        <v>19</v>
      </c>
      <c r="AN52" s="3">
        <f>SUM(AN44:AN51)</f>
        <v>0</v>
      </c>
      <c r="AO52" s="3">
        <f>SUM(AO44:AO51)</f>
        <v>1935</v>
      </c>
      <c r="AP52" s="4">
        <f>SUM(AP44:AP51)</f>
        <v>859</v>
      </c>
      <c r="AQ52" s="6">
        <f>AO52/$D52*100</f>
        <v>49.513817809621294</v>
      </c>
      <c r="AR52" s="7">
        <f>AP52/$E52*100</f>
        <v>53.620474406991256</v>
      </c>
      <c r="AU52" s="8" t="s">
        <v>19</v>
      </c>
      <c r="AV52" s="3">
        <f>SUM(AV44:AV51)</f>
        <v>0</v>
      </c>
      <c r="AW52" s="3">
        <f>SUM(AW44:AW51)</f>
        <v>2151</v>
      </c>
      <c r="AX52" s="4">
        <f>SUM(AX44:AX51)</f>
        <v>1154</v>
      </c>
      <c r="AY52" s="6">
        <f>AW52/$D52*100</f>
        <v>55.040941658137157</v>
      </c>
      <c r="AZ52" s="7">
        <f>AX52/$E52*100</f>
        <v>72.034956304619229</v>
      </c>
      <c r="BC52" s="8" t="s">
        <v>19</v>
      </c>
      <c r="BD52" s="3">
        <f>SUM(BD44:BD51)</f>
        <v>0</v>
      </c>
      <c r="BE52" s="3">
        <f>SUM(BE44:BE51)</f>
        <v>348</v>
      </c>
      <c r="BF52" s="4">
        <f>SUM(BF44:BF51)</f>
        <v>207</v>
      </c>
      <c r="BG52" s="6">
        <f>BE52/$D52*100</f>
        <v>8.904810644831116</v>
      </c>
      <c r="BH52" s="7">
        <f>BF52/$E52*100</f>
        <v>12.921348314606742</v>
      </c>
      <c r="BK52" s="8" t="s">
        <v>19</v>
      </c>
      <c r="BL52" s="3">
        <f>SUM(BL44:BL51)</f>
        <v>0</v>
      </c>
      <c r="BM52" s="3">
        <f>SUM(BM44:BM51)</f>
        <v>57</v>
      </c>
      <c r="BN52" s="4">
        <f>SUM(BN44:BN51)</f>
        <v>9</v>
      </c>
      <c r="BO52" s="6">
        <f>BM52/$D52*100</f>
        <v>1.4585465711361312</v>
      </c>
      <c r="BP52" s="7">
        <f>BN52/$E52*100</f>
        <v>0.5617977528089888</v>
      </c>
      <c r="BS52" s="8" t="s">
        <v>19</v>
      </c>
      <c r="BT52" s="3">
        <f>SUM(BT44:BT51)</f>
        <v>0</v>
      </c>
      <c r="BU52" s="3">
        <f>SUM(BU44:BU51)</f>
        <v>501</v>
      </c>
      <c r="BV52" s="4">
        <f>SUM(BV44:BV51)</f>
        <v>96</v>
      </c>
      <c r="BW52" s="6">
        <f>BU52/$D52*100</f>
        <v>12.819856704196519</v>
      </c>
      <c r="BX52" s="7">
        <f>BV52/$E52*100</f>
        <v>5.9925093632958806</v>
      </c>
      <c r="CA52" s="8" t="s">
        <v>19</v>
      </c>
      <c r="CB52" s="3">
        <f>SUM(CB44:CB51)</f>
        <v>0</v>
      </c>
      <c r="CC52" s="3">
        <f>SUM(CC44:CC51)</f>
        <v>920</v>
      </c>
      <c r="CD52" s="4">
        <f>SUM(CD44:CD51)</f>
        <v>260</v>
      </c>
      <c r="CE52" s="6">
        <f>CC52/$D52*100</f>
        <v>23.541453428863868</v>
      </c>
      <c r="CF52" s="7">
        <f>CD52/$E52*100</f>
        <v>16.229712858926344</v>
      </c>
    </row>
    <row r="53" spans="2:84" x14ac:dyDescent="0.25">
      <c r="G53" s="2" t="s">
        <v>12</v>
      </c>
      <c r="H53" s="2" t="s">
        <v>13</v>
      </c>
      <c r="I53" s="2"/>
      <c r="O53" s="2" t="s">
        <v>12</v>
      </c>
      <c r="P53" s="2" t="s">
        <v>13</v>
      </c>
      <c r="Q53" s="2"/>
      <c r="W53" s="2" t="s">
        <v>12</v>
      </c>
      <c r="X53" s="2" t="s">
        <v>13</v>
      </c>
      <c r="Y53" s="2"/>
      <c r="AE53" s="2" t="s">
        <v>12</v>
      </c>
      <c r="AF53" s="2" t="s">
        <v>13</v>
      </c>
      <c r="AG53" s="2"/>
      <c r="AM53" s="2" t="s">
        <v>12</v>
      </c>
      <c r="AN53" s="2" t="s">
        <v>13</v>
      </c>
      <c r="AO53" s="2"/>
      <c r="AU53" s="2" t="s">
        <v>12</v>
      </c>
      <c r="AV53" s="2" t="s">
        <v>13</v>
      </c>
      <c r="AW53" s="2"/>
      <c r="BC53" s="2" t="s">
        <v>12</v>
      </c>
      <c r="BD53" s="2" t="s">
        <v>13</v>
      </c>
      <c r="BE53" s="2"/>
      <c r="BK53" s="2" t="s">
        <v>12</v>
      </c>
      <c r="BL53" s="2" t="s">
        <v>13</v>
      </c>
      <c r="BM53" s="2"/>
      <c r="BS53" s="2" t="s">
        <v>12</v>
      </c>
      <c r="BT53" s="2" t="s">
        <v>13</v>
      </c>
      <c r="BU53" s="2"/>
      <c r="CA53" s="2" t="s">
        <v>12</v>
      </c>
      <c r="CB53" s="2" t="s">
        <v>13</v>
      </c>
      <c r="CC53" s="2"/>
    </row>
    <row r="54" spans="2:84" x14ac:dyDescent="0.25">
      <c r="G54" s="2" t="s">
        <v>16</v>
      </c>
      <c r="H54" s="2" t="s">
        <v>14</v>
      </c>
      <c r="I54" s="2">
        <v>0</v>
      </c>
      <c r="O54" s="2" t="s">
        <v>22</v>
      </c>
      <c r="P54" s="2" t="s">
        <v>14</v>
      </c>
      <c r="Q54" s="2">
        <v>0</v>
      </c>
      <c r="W54" s="2" t="s">
        <v>24</v>
      </c>
      <c r="X54" s="2" t="s">
        <v>14</v>
      </c>
      <c r="Y54" s="2">
        <v>0</v>
      </c>
      <c r="AE54" s="2" t="s">
        <v>25</v>
      </c>
      <c r="AF54" s="2" t="s">
        <v>14</v>
      </c>
      <c r="AG54" s="2">
        <v>0</v>
      </c>
      <c r="AM54" s="2" t="s">
        <v>26</v>
      </c>
      <c r="AN54" s="2" t="s">
        <v>14</v>
      </c>
      <c r="AO54" s="2">
        <v>0</v>
      </c>
      <c r="AU54" s="2" t="s">
        <v>27</v>
      </c>
      <c r="AV54" s="2" t="s">
        <v>14</v>
      </c>
      <c r="AW54" s="2">
        <v>0</v>
      </c>
      <c r="BC54" s="2" t="s">
        <v>32</v>
      </c>
      <c r="BD54" s="2" t="s">
        <v>14</v>
      </c>
      <c r="BE54" s="2">
        <v>0</v>
      </c>
      <c r="BK54" s="2" t="s">
        <v>33</v>
      </c>
      <c r="BL54" s="2" t="s">
        <v>14</v>
      </c>
      <c r="BM54" s="2">
        <v>0</v>
      </c>
      <c r="BS54" s="2" t="s">
        <v>34</v>
      </c>
      <c r="BT54" s="2" t="s">
        <v>14</v>
      </c>
      <c r="BU54" s="2">
        <v>0</v>
      </c>
      <c r="CA54" s="2" t="s">
        <v>35</v>
      </c>
      <c r="CB54" s="2" t="s">
        <v>14</v>
      </c>
      <c r="CC54" s="2">
        <v>0</v>
      </c>
    </row>
    <row r="55" spans="2:84" x14ac:dyDescent="0.25">
      <c r="G55" s="2" t="s">
        <v>12</v>
      </c>
      <c r="H55" s="2" t="s">
        <v>15</v>
      </c>
      <c r="I55" s="2"/>
      <c r="O55" s="2" t="s">
        <v>12</v>
      </c>
      <c r="P55" s="2" t="s">
        <v>15</v>
      </c>
      <c r="Q55" s="2"/>
      <c r="W55" s="2" t="s">
        <v>12</v>
      </c>
      <c r="X55" s="2" t="s">
        <v>15</v>
      </c>
      <c r="Y55" s="2"/>
      <c r="AE55" s="2" t="s">
        <v>12</v>
      </c>
      <c r="AF55" s="2" t="s">
        <v>15</v>
      </c>
      <c r="AG55" s="2"/>
      <c r="AM55" s="2" t="s">
        <v>12</v>
      </c>
      <c r="AN55" s="2" t="s">
        <v>15</v>
      </c>
      <c r="AO55" s="2"/>
      <c r="AU55" s="2" t="s">
        <v>12</v>
      </c>
      <c r="AV55" s="2" t="s">
        <v>15</v>
      </c>
      <c r="AW55" s="2"/>
      <c r="BC55" s="2" t="s">
        <v>12</v>
      </c>
      <c r="BD55" s="2" t="s">
        <v>15</v>
      </c>
      <c r="BE55" s="2"/>
      <c r="BK55" s="2" t="s">
        <v>12</v>
      </c>
      <c r="BL55" s="2" t="s">
        <v>15</v>
      </c>
      <c r="BM55" s="2"/>
      <c r="BS55" s="2" t="s">
        <v>12</v>
      </c>
      <c r="BT55" s="2" t="s">
        <v>15</v>
      </c>
      <c r="BU55" s="2"/>
      <c r="CA55" s="2" t="s">
        <v>12</v>
      </c>
      <c r="CB55" s="2" t="s">
        <v>15</v>
      </c>
      <c r="CC55" s="2"/>
    </row>
    <row r="56" spans="2:84" x14ac:dyDescent="0.25">
      <c r="G56" s="2"/>
      <c r="H56" s="2"/>
      <c r="I56" s="2"/>
      <c r="O56" s="2"/>
      <c r="P56" s="2"/>
      <c r="Q56" s="2"/>
      <c r="W56" s="2"/>
      <c r="X56" s="2"/>
      <c r="Y56" s="2"/>
      <c r="AE56" s="2"/>
      <c r="AF56" s="2"/>
      <c r="AG56" s="2"/>
      <c r="AM56" s="2"/>
      <c r="AN56" s="2"/>
      <c r="AO56" s="2"/>
      <c r="AU56" s="2"/>
      <c r="AV56" s="2"/>
      <c r="AW56" s="2"/>
      <c r="BC56" s="2"/>
      <c r="BD56" s="2"/>
      <c r="BE56" s="2"/>
      <c r="BK56" s="2"/>
      <c r="BL56" s="2"/>
      <c r="BM56" s="2"/>
      <c r="BS56" s="2"/>
      <c r="BT56" s="2"/>
      <c r="BU56" s="2"/>
      <c r="CA56" s="2"/>
      <c r="CB56" s="2"/>
      <c r="CC56" s="2"/>
    </row>
    <row r="57" spans="2:84" x14ac:dyDescent="0.25">
      <c r="C57" s="1" t="s">
        <v>8</v>
      </c>
      <c r="H57" s="1" t="s">
        <v>8</v>
      </c>
      <c r="K57" t="s">
        <v>18</v>
      </c>
      <c r="P57" s="1" t="s">
        <v>8</v>
      </c>
      <c r="S57" t="s">
        <v>18</v>
      </c>
      <c r="X57" s="1" t="s">
        <v>8</v>
      </c>
      <c r="AA57" t="s">
        <v>18</v>
      </c>
      <c r="AF57" s="1" t="s">
        <v>8</v>
      </c>
      <c r="AI57" t="s">
        <v>18</v>
      </c>
      <c r="AN57" s="1" t="s">
        <v>8</v>
      </c>
      <c r="AQ57" t="s">
        <v>18</v>
      </c>
      <c r="AV57" s="1" t="s">
        <v>8</v>
      </c>
      <c r="AY57" t="s">
        <v>18</v>
      </c>
      <c r="BD57" s="1" t="s">
        <v>8</v>
      </c>
      <c r="BG57" t="s">
        <v>18</v>
      </c>
      <c r="BL57" s="1" t="s">
        <v>8</v>
      </c>
      <c r="BO57" t="s">
        <v>18</v>
      </c>
      <c r="BT57" s="1" t="s">
        <v>8</v>
      </c>
      <c r="BW57" t="s">
        <v>18</v>
      </c>
      <c r="CB57" s="1" t="s">
        <v>8</v>
      </c>
      <c r="CE57" t="s">
        <v>18</v>
      </c>
    </row>
    <row r="58" spans="2:84" x14ac:dyDescent="0.25">
      <c r="C58" s="1" t="s">
        <v>9</v>
      </c>
      <c r="D58" s="1" t="s">
        <v>10</v>
      </c>
      <c r="E58" s="1" t="s">
        <v>11</v>
      </c>
      <c r="G58" s="2" t="s">
        <v>16</v>
      </c>
      <c r="H58" s="1" t="s">
        <v>9</v>
      </c>
      <c r="I58" s="1" t="s">
        <v>10</v>
      </c>
      <c r="J58" s="1" t="s">
        <v>11</v>
      </c>
      <c r="K58" s="1" t="s">
        <v>10</v>
      </c>
      <c r="L58" s="1" t="s">
        <v>11</v>
      </c>
      <c r="O58" s="2" t="s">
        <v>22</v>
      </c>
      <c r="P58" s="1" t="s">
        <v>9</v>
      </c>
      <c r="Q58" s="1" t="s">
        <v>10</v>
      </c>
      <c r="R58" s="1" t="s">
        <v>11</v>
      </c>
      <c r="S58" s="1" t="s">
        <v>10</v>
      </c>
      <c r="T58" s="1" t="s">
        <v>11</v>
      </c>
      <c r="W58" s="2" t="s">
        <v>24</v>
      </c>
      <c r="X58" s="1" t="s">
        <v>9</v>
      </c>
      <c r="Y58" s="1" t="s">
        <v>10</v>
      </c>
      <c r="Z58" s="1" t="s">
        <v>11</v>
      </c>
      <c r="AA58" s="1" t="s">
        <v>10</v>
      </c>
      <c r="AB58" s="1" t="s">
        <v>11</v>
      </c>
      <c r="AE58" s="2" t="s">
        <v>25</v>
      </c>
      <c r="AF58" s="1" t="s">
        <v>9</v>
      </c>
      <c r="AG58" s="1" t="s">
        <v>10</v>
      </c>
      <c r="AH58" s="1" t="s">
        <v>11</v>
      </c>
      <c r="AI58" s="1" t="s">
        <v>10</v>
      </c>
      <c r="AJ58" s="1" t="s">
        <v>11</v>
      </c>
      <c r="AM58" s="2" t="s">
        <v>26</v>
      </c>
      <c r="AN58" s="1" t="s">
        <v>9</v>
      </c>
      <c r="AO58" s="1" t="s">
        <v>10</v>
      </c>
      <c r="AP58" s="1" t="s">
        <v>11</v>
      </c>
      <c r="AQ58" s="1" t="s">
        <v>10</v>
      </c>
      <c r="AR58" s="1" t="s">
        <v>11</v>
      </c>
      <c r="AU58" s="2" t="s">
        <v>27</v>
      </c>
      <c r="AV58" s="1" t="s">
        <v>9</v>
      </c>
      <c r="AW58" s="1" t="s">
        <v>10</v>
      </c>
      <c r="AX58" s="1" t="s">
        <v>11</v>
      </c>
      <c r="AY58" s="1" t="s">
        <v>10</v>
      </c>
      <c r="AZ58" s="1" t="s">
        <v>11</v>
      </c>
      <c r="BC58" s="2" t="s">
        <v>32</v>
      </c>
      <c r="BD58" s="1" t="s">
        <v>9</v>
      </c>
      <c r="BE58" s="1" t="s">
        <v>10</v>
      </c>
      <c r="BF58" s="1" t="s">
        <v>11</v>
      </c>
      <c r="BG58" s="1" t="s">
        <v>10</v>
      </c>
      <c r="BH58" s="1" t="s">
        <v>11</v>
      </c>
      <c r="BK58" s="2" t="s">
        <v>33</v>
      </c>
      <c r="BL58" s="1" t="s">
        <v>9</v>
      </c>
      <c r="BM58" s="1" t="s">
        <v>10</v>
      </c>
      <c r="BN58" s="1" t="s">
        <v>11</v>
      </c>
      <c r="BO58" s="1" t="s">
        <v>10</v>
      </c>
      <c r="BP58" s="1" t="s">
        <v>11</v>
      </c>
      <c r="BS58" s="2" t="s">
        <v>34</v>
      </c>
      <c r="BT58" s="1" t="s">
        <v>9</v>
      </c>
      <c r="BU58" s="1" t="s">
        <v>10</v>
      </c>
      <c r="BV58" s="1" t="s">
        <v>11</v>
      </c>
      <c r="BW58" s="1" t="s">
        <v>10</v>
      </c>
      <c r="BX58" s="1" t="s">
        <v>11</v>
      </c>
      <c r="CA58" s="2" t="s">
        <v>35</v>
      </c>
      <c r="CB58" s="1" t="s">
        <v>9</v>
      </c>
      <c r="CC58" s="1" t="s">
        <v>10</v>
      </c>
      <c r="CD58" s="1" t="s">
        <v>11</v>
      </c>
      <c r="CE58" s="1" t="s">
        <v>10</v>
      </c>
      <c r="CF58" s="1" t="s">
        <v>11</v>
      </c>
    </row>
    <row r="59" spans="2:84" x14ac:dyDescent="0.25">
      <c r="B59" s="12" t="s">
        <v>20</v>
      </c>
      <c r="C59">
        <f>C44+C46+C47</f>
        <v>2607</v>
      </c>
      <c r="D59">
        <f t="shared" ref="D59:E59" si="104">D44+D46+D47</f>
        <v>2100</v>
      </c>
      <c r="E59">
        <f t="shared" si="104"/>
        <v>507</v>
      </c>
      <c r="G59" s="12" t="s">
        <v>20</v>
      </c>
      <c r="I59">
        <f>I44+I46+I47</f>
        <v>1671</v>
      </c>
      <c r="J59">
        <f t="shared" ref="J59" si="105">J44+J46+J47</f>
        <v>63</v>
      </c>
      <c r="K59" s="5">
        <f>I59/$D59*100</f>
        <v>79.571428571428569</v>
      </c>
      <c r="L59" s="5">
        <f>J59/$E59*100</f>
        <v>12.42603550295858</v>
      </c>
      <c r="O59" s="12" t="s">
        <v>20</v>
      </c>
      <c r="Q59">
        <f>Q44+Q46+Q47</f>
        <v>113</v>
      </c>
      <c r="R59">
        <f t="shared" ref="R59" si="106">R44+R46+R47</f>
        <v>10</v>
      </c>
      <c r="S59" s="5">
        <f>Q59/$D59*100</f>
        <v>5.3809523809523805</v>
      </c>
      <c r="T59" s="5">
        <f>R59/$E59*100</f>
        <v>1.9723865877712032</v>
      </c>
      <c r="W59" s="12" t="s">
        <v>20</v>
      </c>
      <c r="Y59">
        <f>Y44+Y46+Y47</f>
        <v>142</v>
      </c>
      <c r="Z59">
        <f t="shared" ref="Z59" si="107">Z44+Z46+Z47</f>
        <v>208</v>
      </c>
      <c r="AA59" s="5">
        <f>Y59/$D59*100</f>
        <v>6.7619047619047619</v>
      </c>
      <c r="AB59" s="5">
        <f>Z59/$E59*100</f>
        <v>41.025641025641022</v>
      </c>
      <c r="AE59" s="12" t="s">
        <v>20</v>
      </c>
      <c r="AG59">
        <f>AG44+AG46+AG47</f>
        <v>481</v>
      </c>
      <c r="AH59">
        <f t="shared" ref="AH59" si="108">AH44+AH46+AH47</f>
        <v>165</v>
      </c>
      <c r="AI59" s="5">
        <f>AG59/$D59*100</f>
        <v>22.904761904761905</v>
      </c>
      <c r="AJ59" s="5">
        <f>AH59/$E59*100</f>
        <v>32.544378698224854</v>
      </c>
      <c r="AM59" s="12" t="s">
        <v>20</v>
      </c>
      <c r="AO59">
        <f>AO44+AO46+AO47</f>
        <v>526</v>
      </c>
      <c r="AP59">
        <f t="shared" ref="AP59" si="109">AP44+AP46+AP47</f>
        <v>205</v>
      </c>
      <c r="AQ59" s="5">
        <f>AO59/$D59*100</f>
        <v>25.047619047619047</v>
      </c>
      <c r="AR59" s="5">
        <f>AP59/$E59*100</f>
        <v>40.433925049309664</v>
      </c>
      <c r="AU59" s="12" t="s">
        <v>20</v>
      </c>
      <c r="AW59">
        <f>AW44+AW46+AW47</f>
        <v>543</v>
      </c>
      <c r="AX59">
        <f t="shared" ref="AX59" si="110">AX44+AX46+AX47</f>
        <v>201</v>
      </c>
      <c r="AY59" s="5">
        <f>AW59/$D59*100</f>
        <v>25.857142857142858</v>
      </c>
      <c r="AZ59" s="5">
        <f>AX59/$E59*100</f>
        <v>39.644970414201183</v>
      </c>
      <c r="BC59" s="12" t="s">
        <v>20</v>
      </c>
      <c r="BE59">
        <f>BE44+BE46+BE47</f>
        <v>40</v>
      </c>
      <c r="BF59">
        <f t="shared" ref="BF59" si="111">BF44+BF46+BF47</f>
        <v>6</v>
      </c>
      <c r="BG59" s="5">
        <f>BE59/$D59*100</f>
        <v>1.9047619047619049</v>
      </c>
      <c r="BH59" s="5">
        <f>BF59/$E59*100</f>
        <v>1.1834319526627219</v>
      </c>
      <c r="BK59" s="12" t="s">
        <v>20</v>
      </c>
      <c r="BM59">
        <f>BM44+BM46+BM47</f>
        <v>51</v>
      </c>
      <c r="BN59">
        <f t="shared" ref="BN59" si="112">BN44+BN46+BN47</f>
        <v>4</v>
      </c>
      <c r="BO59" s="5">
        <f>BM59/$D59*100</f>
        <v>2.4285714285714284</v>
      </c>
      <c r="BP59" s="5">
        <f>BN59/$E59*100</f>
        <v>0.78895463510848129</v>
      </c>
      <c r="BS59" s="12" t="s">
        <v>20</v>
      </c>
      <c r="BU59">
        <f>BU44+BU46+BU47</f>
        <v>241</v>
      </c>
      <c r="BV59">
        <f t="shared" ref="BV59" si="113">BV44+BV46+BV47</f>
        <v>54</v>
      </c>
      <c r="BW59" s="5">
        <f>BU59/$D59*100</f>
        <v>11.476190476190476</v>
      </c>
      <c r="BX59" s="5">
        <f>BV59/$E59*100</f>
        <v>10.650887573964498</v>
      </c>
      <c r="CA59" s="12" t="s">
        <v>20</v>
      </c>
      <c r="CC59">
        <f>CC44+CC46+CC47</f>
        <v>652</v>
      </c>
      <c r="CD59">
        <f t="shared" ref="CD59" si="114">CD44+CD46+CD47</f>
        <v>79</v>
      </c>
      <c r="CE59" s="5">
        <f>CC59/$D59*100</f>
        <v>31.047619047619047</v>
      </c>
      <c r="CF59" s="5">
        <f>CD59/$E59*100</f>
        <v>15.581854043392504</v>
      </c>
    </row>
    <row r="60" spans="2:84" ht="15.75" thickBot="1" x14ac:dyDescent="0.3">
      <c r="B60" s="11" t="s">
        <v>21</v>
      </c>
      <c r="C60">
        <f>C45+C48+C49+C50+C51</f>
        <v>2903</v>
      </c>
      <c r="D60">
        <f t="shared" ref="D60:E60" si="115">D45+D48+D49+D50+D51</f>
        <v>1808</v>
      </c>
      <c r="E60">
        <f t="shared" si="115"/>
        <v>1095</v>
      </c>
      <c r="G60" s="11" t="s">
        <v>21</v>
      </c>
      <c r="I60">
        <f>I45+I48+I49+I50+I51</f>
        <v>1640</v>
      </c>
      <c r="J60">
        <f t="shared" ref="J60" si="116">J45+J48+J49+J50+J51</f>
        <v>134</v>
      </c>
      <c r="K60" s="5">
        <f>I60/$D60*100</f>
        <v>90.707964601769902</v>
      </c>
      <c r="L60" s="5">
        <f>J60/$E60*100</f>
        <v>12.237442922374429</v>
      </c>
      <c r="O60" s="11" t="s">
        <v>21</v>
      </c>
      <c r="Q60">
        <f t="shared" ref="Q60:R60" si="117">Q45+Q48+Q49+Q50+Q51</f>
        <v>1011</v>
      </c>
      <c r="R60">
        <f t="shared" si="117"/>
        <v>31</v>
      </c>
      <c r="S60" s="5">
        <f>Q60/$D60*100</f>
        <v>55.918141592920357</v>
      </c>
      <c r="T60" s="5">
        <f>R60/$E60*100</f>
        <v>2.8310502283105023</v>
      </c>
      <c r="W60" s="11" t="s">
        <v>21</v>
      </c>
      <c r="Y60">
        <f t="shared" ref="Y60:Z60" si="118">Y45+Y48+Y49+Y50+Y51</f>
        <v>487</v>
      </c>
      <c r="Z60">
        <f t="shared" si="118"/>
        <v>586</v>
      </c>
      <c r="AA60" s="5">
        <f>Y60/$D60*100</f>
        <v>26.935840707964605</v>
      </c>
      <c r="AB60" s="5">
        <f>Z60/$E60*100</f>
        <v>53.515981735159812</v>
      </c>
      <c r="AE60" s="11" t="s">
        <v>21</v>
      </c>
      <c r="AG60">
        <f t="shared" ref="AG60:AH60" si="119">AG45+AG48+AG49+AG50+AG51</f>
        <v>120</v>
      </c>
      <c r="AH60">
        <f t="shared" si="119"/>
        <v>168</v>
      </c>
      <c r="AI60" s="5">
        <f>AG60/$D60*100</f>
        <v>6.6371681415929213</v>
      </c>
      <c r="AJ60" s="5">
        <f>AH60/$E60*100</f>
        <v>15.342465753424658</v>
      </c>
      <c r="AM60" s="11" t="s">
        <v>21</v>
      </c>
      <c r="AO60">
        <f t="shared" ref="AO60:AP60" si="120">AO45+AO48+AO49+AO50+AO51</f>
        <v>1409</v>
      </c>
      <c r="AP60">
        <f t="shared" si="120"/>
        <v>654</v>
      </c>
      <c r="AQ60" s="5">
        <f>AO60/$D60*100</f>
        <v>77.931415929203538</v>
      </c>
      <c r="AR60" s="5">
        <f>AP60/$E60*100</f>
        <v>59.726027397260275</v>
      </c>
      <c r="AU60" s="11" t="s">
        <v>21</v>
      </c>
      <c r="AW60">
        <f t="shared" ref="AW60:AX60" si="121">AW45+AW48+AW49+AW50+AW51</f>
        <v>1608</v>
      </c>
      <c r="AX60">
        <f t="shared" si="121"/>
        <v>953</v>
      </c>
      <c r="AY60" s="5">
        <f>AW60/$D60*100</f>
        <v>88.938053097345133</v>
      </c>
      <c r="AZ60" s="5">
        <f>AX60/$E60*100</f>
        <v>87.031963470319639</v>
      </c>
      <c r="BC60" s="11" t="s">
        <v>21</v>
      </c>
      <c r="BE60">
        <f t="shared" ref="BE60:BF60" si="122">BE45+BE48+BE49+BE50+BE51</f>
        <v>308</v>
      </c>
      <c r="BF60">
        <f t="shared" si="122"/>
        <v>201</v>
      </c>
      <c r="BG60" s="5">
        <f>BE60/$D60*100</f>
        <v>17.035398230088493</v>
      </c>
      <c r="BH60" s="5">
        <f>BF60/$E60*100</f>
        <v>18.356164383561644</v>
      </c>
      <c r="BK60" s="11" t="s">
        <v>21</v>
      </c>
      <c r="BM60">
        <f t="shared" ref="BM60:BN60" si="123">BM45+BM48+BM49+BM50+BM51</f>
        <v>6</v>
      </c>
      <c r="BN60">
        <f t="shared" si="123"/>
        <v>5</v>
      </c>
      <c r="BO60" s="5">
        <f>BM60/$D60*100</f>
        <v>0.33185840707964603</v>
      </c>
      <c r="BP60" s="5">
        <f>BN60/$E60*100</f>
        <v>0.45662100456621002</v>
      </c>
      <c r="BS60" s="11" t="s">
        <v>21</v>
      </c>
      <c r="BU60">
        <f t="shared" ref="BU60:BV60" si="124">BU45+BU48+BU49+BU50+BU51</f>
        <v>260</v>
      </c>
      <c r="BV60">
        <f t="shared" si="124"/>
        <v>42</v>
      </c>
      <c r="BW60" s="5">
        <f>BU60/$D60*100</f>
        <v>14.380530973451327</v>
      </c>
      <c r="BX60" s="5">
        <f>BV60/$E60*100</f>
        <v>3.8356164383561646</v>
      </c>
      <c r="CA60" s="11" t="s">
        <v>21</v>
      </c>
      <c r="CC60">
        <f t="shared" ref="CC60:CD60" si="125">CC45+CC48+CC49+CC50+CC51</f>
        <v>268</v>
      </c>
      <c r="CD60">
        <f t="shared" si="125"/>
        <v>181</v>
      </c>
      <c r="CE60" s="5">
        <f>CC60/$D60*100</f>
        <v>14.823008849557523</v>
      </c>
      <c r="CF60" s="5">
        <f>CD60/$E60*100</f>
        <v>16.529680365296802</v>
      </c>
    </row>
    <row r="61" spans="2:84" ht="15.75" thickBot="1" x14ac:dyDescent="0.3">
      <c r="C61" s="3">
        <f>SUM(C59:C60)</f>
        <v>5510</v>
      </c>
      <c r="D61" s="3">
        <f>SUM(D59:D60)</f>
        <v>3908</v>
      </c>
      <c r="E61" s="4">
        <f>SUM(E59:E60)</f>
        <v>1602</v>
      </c>
      <c r="G61" t="s">
        <v>23</v>
      </c>
      <c r="H61" s="3">
        <f>SUM(H59:H60)</f>
        <v>0</v>
      </c>
      <c r="I61" s="3">
        <f>SUM(I59:I60)</f>
        <v>3311</v>
      </c>
      <c r="J61" s="4">
        <f>SUM(J59:J60)</f>
        <v>197</v>
      </c>
      <c r="K61" s="6">
        <f>I61/$D61*100</f>
        <v>84.723643807574206</v>
      </c>
      <c r="L61" s="7">
        <f>J61/$E61*100</f>
        <v>12.297128589263421</v>
      </c>
      <c r="O61" t="s">
        <v>23</v>
      </c>
      <c r="P61" s="3">
        <f>SUM(P59:P60)</f>
        <v>0</v>
      </c>
      <c r="Q61" s="3">
        <f>SUM(Q59:Q60)</f>
        <v>1124</v>
      </c>
      <c r="R61" s="4">
        <f>SUM(R59:R60)</f>
        <v>41</v>
      </c>
      <c r="S61" s="6">
        <f>Q61/$D61*100</f>
        <v>28.761514841351076</v>
      </c>
      <c r="T61" s="7">
        <f>R61/$E61*100</f>
        <v>2.5593008739076155</v>
      </c>
      <c r="W61" t="s">
        <v>23</v>
      </c>
      <c r="X61" s="3">
        <f>SUM(X59:X60)</f>
        <v>0</v>
      </c>
      <c r="Y61" s="3">
        <f>SUM(Y59:Y60)</f>
        <v>629</v>
      </c>
      <c r="Z61" s="4">
        <f>SUM(Z59:Z60)</f>
        <v>794</v>
      </c>
      <c r="AA61" s="6">
        <f>Y61/$D61*100</f>
        <v>16.095189355168884</v>
      </c>
      <c r="AB61" s="7">
        <f>Z61/$E61*100</f>
        <v>49.563046192259677</v>
      </c>
      <c r="AE61" t="s">
        <v>23</v>
      </c>
      <c r="AF61" s="3">
        <f>SUM(AF59:AF60)</f>
        <v>0</v>
      </c>
      <c r="AG61" s="3">
        <f>SUM(AG59:AG60)</f>
        <v>601</v>
      </c>
      <c r="AH61" s="4">
        <f>SUM(AH59:AH60)</f>
        <v>333</v>
      </c>
      <c r="AI61" s="6">
        <f>AG61/$D61*100</f>
        <v>15.37871033776868</v>
      </c>
      <c r="AJ61" s="7">
        <f>AH61/$E61*100</f>
        <v>20.786516853932586</v>
      </c>
      <c r="AM61" t="s">
        <v>23</v>
      </c>
      <c r="AN61" s="3">
        <f>SUM(AN59:AN60)</f>
        <v>0</v>
      </c>
      <c r="AO61" s="3">
        <f>SUM(AO59:AO60)</f>
        <v>1935</v>
      </c>
      <c r="AP61" s="4">
        <f>SUM(AP59:AP60)</f>
        <v>859</v>
      </c>
      <c r="AQ61" s="6">
        <f>AO61/$D61*100</f>
        <v>49.513817809621294</v>
      </c>
      <c r="AR61" s="7">
        <f>AP61/$E61*100</f>
        <v>53.620474406991256</v>
      </c>
      <c r="AU61" t="s">
        <v>23</v>
      </c>
      <c r="AV61" s="3">
        <f>SUM(AV59:AV60)</f>
        <v>0</v>
      </c>
      <c r="AW61" s="3">
        <f>SUM(AW59:AW60)</f>
        <v>2151</v>
      </c>
      <c r="AX61" s="4">
        <f>SUM(AX59:AX60)</f>
        <v>1154</v>
      </c>
      <c r="AY61" s="6">
        <f>AW61/$D61*100</f>
        <v>55.040941658137157</v>
      </c>
      <c r="AZ61" s="7">
        <f>AX61/$E61*100</f>
        <v>72.034956304619229</v>
      </c>
      <c r="BC61" t="s">
        <v>23</v>
      </c>
      <c r="BD61" s="3">
        <f>SUM(BD59:BD60)</f>
        <v>0</v>
      </c>
      <c r="BE61" s="3">
        <f>SUM(BE59:BE60)</f>
        <v>348</v>
      </c>
      <c r="BF61" s="4">
        <f>SUM(BF59:BF60)</f>
        <v>207</v>
      </c>
      <c r="BG61" s="6">
        <f>BE61/$D61*100</f>
        <v>8.904810644831116</v>
      </c>
      <c r="BH61" s="7">
        <f>BF61/$E61*100</f>
        <v>12.921348314606742</v>
      </c>
      <c r="BK61" t="s">
        <v>23</v>
      </c>
      <c r="BL61" s="3">
        <f>SUM(BL59:BL60)</f>
        <v>0</v>
      </c>
      <c r="BM61" s="3">
        <f>SUM(BM59:BM60)</f>
        <v>57</v>
      </c>
      <c r="BN61" s="4">
        <f>SUM(BN59:BN60)</f>
        <v>9</v>
      </c>
      <c r="BO61" s="6">
        <f>BM61/$D61*100</f>
        <v>1.4585465711361312</v>
      </c>
      <c r="BP61" s="7">
        <f>BN61/$E61*100</f>
        <v>0.5617977528089888</v>
      </c>
      <c r="BS61" t="s">
        <v>23</v>
      </c>
      <c r="BT61" s="3">
        <f>SUM(BT59:BT60)</f>
        <v>0</v>
      </c>
      <c r="BU61" s="3">
        <f>SUM(BU59:BU60)</f>
        <v>501</v>
      </c>
      <c r="BV61" s="4">
        <f>SUM(BV59:BV60)</f>
        <v>96</v>
      </c>
      <c r="BW61" s="6">
        <f>BU61/$D61*100</f>
        <v>12.819856704196519</v>
      </c>
      <c r="BX61" s="7">
        <f>BV61/$E61*100</f>
        <v>5.9925093632958806</v>
      </c>
      <c r="CA61" t="s">
        <v>23</v>
      </c>
      <c r="CB61" s="3">
        <f>SUM(CB59:CB60)</f>
        <v>0</v>
      </c>
      <c r="CC61" s="3">
        <f>SUM(CC59:CC60)</f>
        <v>920</v>
      </c>
      <c r="CD61" s="4">
        <f>SUM(CD59:CD60)</f>
        <v>260</v>
      </c>
      <c r="CE61" s="6">
        <f>CC61/$D61*100</f>
        <v>23.541453428863868</v>
      </c>
      <c r="CF61" s="7">
        <f>CD61/$E61*100</f>
        <v>16.229712858926344</v>
      </c>
    </row>
    <row r="64" spans="2:84" x14ac:dyDescent="0.25">
      <c r="H64" t="s">
        <v>18</v>
      </c>
      <c r="L64" t="s">
        <v>18</v>
      </c>
    </row>
    <row r="65" spans="7:13" x14ac:dyDescent="0.25">
      <c r="G65" s="12" t="s">
        <v>20</v>
      </c>
      <c r="H65" s="1" t="s">
        <v>10</v>
      </c>
      <c r="I65" s="1" t="s">
        <v>11</v>
      </c>
      <c r="K65" s="11" t="s">
        <v>21</v>
      </c>
      <c r="L65" s="1" t="s">
        <v>10</v>
      </c>
      <c r="M65" s="1" t="s">
        <v>11</v>
      </c>
    </row>
    <row r="66" spans="7:13" x14ac:dyDescent="0.25">
      <c r="G66" s="2" t="s">
        <v>27</v>
      </c>
      <c r="H66" s="5">
        <f>AY59</f>
        <v>25.857142857142858</v>
      </c>
      <c r="I66" s="5">
        <f>AZ59</f>
        <v>39.644970414201183</v>
      </c>
      <c r="K66" s="2" t="s">
        <v>27</v>
      </c>
      <c r="L66" s="5">
        <f>AY60</f>
        <v>88.938053097345133</v>
      </c>
      <c r="M66" s="5">
        <f>AZ60</f>
        <v>87.031963470319639</v>
      </c>
    </row>
    <row r="67" spans="7:13" x14ac:dyDescent="0.25">
      <c r="G67" s="2" t="s">
        <v>24</v>
      </c>
      <c r="H67" s="5">
        <f>AA59</f>
        <v>6.7619047619047619</v>
      </c>
      <c r="I67" s="5">
        <f>AB59</f>
        <v>41.025641025641022</v>
      </c>
      <c r="K67" s="2" t="s">
        <v>24</v>
      </c>
      <c r="L67" s="5">
        <f>AA60</f>
        <v>26.935840707964605</v>
      </c>
      <c r="M67" s="5">
        <f>AB60</f>
        <v>53.515981735159812</v>
      </c>
    </row>
    <row r="68" spans="7:13" x14ac:dyDescent="0.25">
      <c r="G68" s="2" t="s">
        <v>32</v>
      </c>
      <c r="H68" s="5">
        <f>BG59</f>
        <v>1.9047619047619049</v>
      </c>
      <c r="I68" s="5">
        <f>BH59</f>
        <v>1.1834319526627219</v>
      </c>
      <c r="K68" s="2" t="s">
        <v>32</v>
      </c>
      <c r="L68" s="5">
        <f>BG60</f>
        <v>17.035398230088493</v>
      </c>
      <c r="M68" s="5">
        <f>BH60</f>
        <v>18.356164383561644</v>
      </c>
    </row>
    <row r="69" spans="7:13" x14ac:dyDescent="0.25">
      <c r="G69" s="2" t="s">
        <v>25</v>
      </c>
      <c r="H69" s="5">
        <f>AI59</f>
        <v>22.904761904761905</v>
      </c>
      <c r="I69" s="5">
        <f>AJ59</f>
        <v>32.544378698224854</v>
      </c>
      <c r="K69" s="2" t="s">
        <v>25</v>
      </c>
      <c r="L69" s="5">
        <f>AI60</f>
        <v>6.6371681415929213</v>
      </c>
      <c r="M69" s="5">
        <f>AJ60</f>
        <v>15.342465753424658</v>
      </c>
    </row>
    <row r="70" spans="7:13" x14ac:dyDescent="0.25">
      <c r="G70" s="2" t="s">
        <v>26</v>
      </c>
      <c r="H70" s="5">
        <f>AQ59</f>
        <v>25.047619047619047</v>
      </c>
      <c r="I70" s="5">
        <f>AR59</f>
        <v>40.433925049309664</v>
      </c>
      <c r="K70" s="2" t="s">
        <v>26</v>
      </c>
      <c r="L70" s="5">
        <f>AQ60</f>
        <v>77.931415929203538</v>
      </c>
      <c r="M70" s="5">
        <f>AR60</f>
        <v>59.726027397260275</v>
      </c>
    </row>
    <row r="71" spans="7:13" x14ac:dyDescent="0.25">
      <c r="G71" s="2" t="s">
        <v>16</v>
      </c>
      <c r="H71" s="5">
        <f>K59</f>
        <v>79.571428571428569</v>
      </c>
      <c r="I71" s="5">
        <f>L59</f>
        <v>12.42603550295858</v>
      </c>
      <c r="K71" s="2" t="s">
        <v>16</v>
      </c>
      <c r="L71" s="5">
        <f>K60</f>
        <v>90.707964601769902</v>
      </c>
      <c r="M71" s="5">
        <f>L60</f>
        <v>12.237442922374429</v>
      </c>
    </row>
    <row r="72" spans="7:13" x14ac:dyDescent="0.25">
      <c r="G72" s="2" t="s">
        <v>22</v>
      </c>
      <c r="H72" s="5">
        <f>S59</f>
        <v>5.3809523809523805</v>
      </c>
      <c r="I72" s="5">
        <f>T59</f>
        <v>1.9723865877712032</v>
      </c>
      <c r="K72" s="2" t="s">
        <v>22</v>
      </c>
      <c r="L72" s="5">
        <f>S60</f>
        <v>55.918141592920357</v>
      </c>
      <c r="M72" s="5">
        <f>T60</f>
        <v>2.8310502283105023</v>
      </c>
    </row>
    <row r="73" spans="7:13" x14ac:dyDescent="0.25">
      <c r="G73" s="2" t="s">
        <v>33</v>
      </c>
      <c r="H73" s="5">
        <f>BO59</f>
        <v>2.4285714285714284</v>
      </c>
      <c r="I73" s="5">
        <f>BP59</f>
        <v>0.78895463510848129</v>
      </c>
      <c r="K73" s="2" t="s">
        <v>33</v>
      </c>
      <c r="L73" s="5">
        <f>BO60</f>
        <v>0.33185840707964603</v>
      </c>
      <c r="M73" s="5">
        <f>BP60</f>
        <v>0.45662100456621002</v>
      </c>
    </row>
    <row r="74" spans="7:13" x14ac:dyDescent="0.25">
      <c r="G74" s="2" t="s">
        <v>34</v>
      </c>
      <c r="H74" s="5">
        <f>BW59</f>
        <v>11.476190476190476</v>
      </c>
      <c r="I74" s="5">
        <f>BX59</f>
        <v>10.650887573964498</v>
      </c>
      <c r="K74" s="2" t="s">
        <v>34</v>
      </c>
      <c r="L74" s="5">
        <f>BW60</f>
        <v>14.380530973451327</v>
      </c>
      <c r="M74" s="5">
        <f>BX60</f>
        <v>3.8356164383561646</v>
      </c>
    </row>
    <row r="75" spans="7:13" x14ac:dyDescent="0.25">
      <c r="G75" s="2" t="s">
        <v>35</v>
      </c>
      <c r="H75" s="5">
        <f>CE59</f>
        <v>31.047619047619047</v>
      </c>
      <c r="I75" s="5">
        <f>CF59</f>
        <v>15.581854043392504</v>
      </c>
      <c r="K75" s="2" t="s">
        <v>35</v>
      </c>
      <c r="L75" s="5">
        <f>CE60</f>
        <v>14.823008849557523</v>
      </c>
      <c r="M75" s="5">
        <f>CF60</f>
        <v>16.529680365296802</v>
      </c>
    </row>
    <row r="81" spans="1:84" x14ac:dyDescent="0.25">
      <c r="A81" s="13" t="s">
        <v>30</v>
      </c>
    </row>
    <row r="82" spans="1:84" x14ac:dyDescent="0.25">
      <c r="C82" s="1" t="s">
        <v>8</v>
      </c>
      <c r="H82" s="1" t="s">
        <v>8</v>
      </c>
      <c r="K82" t="s">
        <v>18</v>
      </c>
      <c r="P82" s="1" t="s">
        <v>8</v>
      </c>
      <c r="S82" t="s">
        <v>18</v>
      </c>
      <c r="X82" s="1" t="s">
        <v>8</v>
      </c>
      <c r="AA82" t="s">
        <v>18</v>
      </c>
      <c r="AF82" s="1" t="s">
        <v>8</v>
      </c>
      <c r="AI82" t="s">
        <v>18</v>
      </c>
      <c r="AN82" s="1" t="s">
        <v>8</v>
      </c>
      <c r="AQ82" t="s">
        <v>18</v>
      </c>
      <c r="AV82" s="1" t="s">
        <v>8</v>
      </c>
      <c r="AY82" t="s">
        <v>18</v>
      </c>
      <c r="BD82" s="1" t="s">
        <v>8</v>
      </c>
      <c r="BG82" t="s">
        <v>18</v>
      </c>
      <c r="BL82" s="1" t="s">
        <v>8</v>
      </c>
      <c r="BO82" t="s">
        <v>18</v>
      </c>
      <c r="BT82" s="1" t="s">
        <v>8</v>
      </c>
      <c r="BW82" t="s">
        <v>18</v>
      </c>
      <c r="CB82" s="1" t="s">
        <v>8</v>
      </c>
      <c r="CE82" t="s">
        <v>18</v>
      </c>
    </row>
    <row r="83" spans="1:84" x14ac:dyDescent="0.25">
      <c r="B83" s="2" t="s">
        <v>17</v>
      </c>
      <c r="C83" s="1" t="s">
        <v>9</v>
      </c>
      <c r="D83" s="1" t="s">
        <v>10</v>
      </c>
      <c r="E83" s="1" t="s">
        <v>11</v>
      </c>
      <c r="G83" s="2" t="s">
        <v>16</v>
      </c>
      <c r="H83" s="1" t="s">
        <v>9</v>
      </c>
      <c r="I83" s="1" t="s">
        <v>10</v>
      </c>
      <c r="J83" s="1" t="s">
        <v>11</v>
      </c>
      <c r="K83" s="1" t="s">
        <v>10</v>
      </c>
      <c r="L83" s="1" t="s">
        <v>11</v>
      </c>
      <c r="O83" s="2" t="s">
        <v>22</v>
      </c>
      <c r="P83" s="1" t="s">
        <v>9</v>
      </c>
      <c r="Q83" s="1" t="s">
        <v>10</v>
      </c>
      <c r="R83" s="1" t="s">
        <v>11</v>
      </c>
      <c r="S83" s="1" t="s">
        <v>10</v>
      </c>
      <c r="T83" s="1" t="s">
        <v>11</v>
      </c>
      <c r="W83" s="2" t="s">
        <v>24</v>
      </c>
      <c r="X83" s="1" t="s">
        <v>9</v>
      </c>
      <c r="Y83" s="1" t="s">
        <v>10</v>
      </c>
      <c r="Z83" s="1" t="s">
        <v>11</v>
      </c>
      <c r="AA83" s="1" t="s">
        <v>10</v>
      </c>
      <c r="AB83" s="1" t="s">
        <v>11</v>
      </c>
      <c r="AE83" s="2" t="s">
        <v>25</v>
      </c>
      <c r="AF83" s="1" t="s">
        <v>9</v>
      </c>
      <c r="AG83" s="1" t="s">
        <v>10</v>
      </c>
      <c r="AH83" s="1" t="s">
        <v>11</v>
      </c>
      <c r="AI83" s="1" t="s">
        <v>10</v>
      </c>
      <c r="AJ83" s="1" t="s">
        <v>11</v>
      </c>
      <c r="AM83" s="2" t="s">
        <v>26</v>
      </c>
      <c r="AN83" s="1" t="s">
        <v>9</v>
      </c>
      <c r="AO83" s="1" t="s">
        <v>10</v>
      </c>
      <c r="AP83" s="1" t="s">
        <v>11</v>
      </c>
      <c r="AQ83" s="1" t="s">
        <v>10</v>
      </c>
      <c r="AR83" s="1" t="s">
        <v>11</v>
      </c>
      <c r="AU83" s="2" t="s">
        <v>27</v>
      </c>
      <c r="AV83" s="1" t="s">
        <v>9</v>
      </c>
      <c r="AW83" s="1" t="s">
        <v>10</v>
      </c>
      <c r="AX83" s="1" t="s">
        <v>11</v>
      </c>
      <c r="AY83" s="1" t="s">
        <v>10</v>
      </c>
      <c r="AZ83" s="1" t="s">
        <v>11</v>
      </c>
      <c r="BC83" s="2" t="s">
        <v>32</v>
      </c>
      <c r="BD83" s="1" t="s">
        <v>9</v>
      </c>
      <c r="BE83" s="1" t="s">
        <v>10</v>
      </c>
      <c r="BF83" s="1" t="s">
        <v>11</v>
      </c>
      <c r="BG83" s="1" t="s">
        <v>10</v>
      </c>
      <c r="BH83" s="1" t="s">
        <v>11</v>
      </c>
      <c r="BK83" s="2" t="s">
        <v>33</v>
      </c>
      <c r="BL83" s="1" t="s">
        <v>9</v>
      </c>
      <c r="BM83" s="1" t="s">
        <v>10</v>
      </c>
      <c r="BN83" s="1" t="s">
        <v>11</v>
      </c>
      <c r="BO83" s="1" t="s">
        <v>10</v>
      </c>
      <c r="BP83" s="1" t="s">
        <v>11</v>
      </c>
      <c r="BS83" s="2" t="s">
        <v>34</v>
      </c>
      <c r="BT83" s="1" t="s">
        <v>9</v>
      </c>
      <c r="BU83" s="1" t="s">
        <v>10</v>
      </c>
      <c r="BV83" s="1" t="s">
        <v>11</v>
      </c>
      <c r="BW83" s="1" t="s">
        <v>10</v>
      </c>
      <c r="BX83" s="1" t="s">
        <v>11</v>
      </c>
      <c r="CA83" s="2" t="s">
        <v>35</v>
      </c>
      <c r="CB83" s="1" t="s">
        <v>9</v>
      </c>
      <c r="CC83" s="1" t="s">
        <v>10</v>
      </c>
      <c r="CD83" s="1" t="s">
        <v>11</v>
      </c>
      <c r="CE83" s="1" t="s">
        <v>10</v>
      </c>
      <c r="CF83" s="1" t="s">
        <v>11</v>
      </c>
    </row>
    <row r="84" spans="1:84" x14ac:dyDescent="0.25">
      <c r="A84" s="12" t="s">
        <v>20</v>
      </c>
      <c r="B84" s="9" t="s">
        <v>0</v>
      </c>
      <c r="C84">
        <f>D84+E84</f>
        <v>1001</v>
      </c>
      <c r="D84">
        <v>950</v>
      </c>
      <c r="E84">
        <v>51</v>
      </c>
      <c r="F84" s="12" t="s">
        <v>20</v>
      </c>
      <c r="G84" s="9" t="s">
        <v>0</v>
      </c>
      <c r="I84">
        <v>638</v>
      </c>
      <c r="J84">
        <v>9</v>
      </c>
      <c r="K84" s="5">
        <f>I84/$D84*100</f>
        <v>67.15789473684211</v>
      </c>
      <c r="L84" s="5">
        <f>J84/$E84*100</f>
        <v>17.647058823529413</v>
      </c>
      <c r="N84" s="12" t="s">
        <v>20</v>
      </c>
      <c r="O84" s="9" t="s">
        <v>0</v>
      </c>
      <c r="Q84">
        <v>21</v>
      </c>
      <c r="R84">
        <v>0</v>
      </c>
      <c r="S84" s="5">
        <f>Q84/$D84*100</f>
        <v>2.2105263157894735</v>
      </c>
      <c r="T84" s="5">
        <f>R84/$E84*100</f>
        <v>0</v>
      </c>
      <c r="V84" s="12" t="s">
        <v>20</v>
      </c>
      <c r="W84" s="9" t="s">
        <v>0</v>
      </c>
      <c r="Y84">
        <v>84</v>
      </c>
      <c r="Z84">
        <v>6</v>
      </c>
      <c r="AA84" s="5">
        <f>Y84/$D84*100</f>
        <v>8.8421052631578938</v>
      </c>
      <c r="AB84" s="5">
        <f>Z84/$E84*100</f>
        <v>11.76470588235294</v>
      </c>
      <c r="AD84" s="12" t="s">
        <v>20</v>
      </c>
      <c r="AE84" s="9" t="s">
        <v>0</v>
      </c>
      <c r="AG84">
        <v>250</v>
      </c>
      <c r="AH84">
        <v>12</v>
      </c>
      <c r="AI84" s="5">
        <f>AG84/$D84*100</f>
        <v>26.315789473684209</v>
      </c>
      <c r="AJ84" s="5">
        <f>AH84/$E84*100</f>
        <v>23.52941176470588</v>
      </c>
      <c r="AL84" s="12" t="s">
        <v>20</v>
      </c>
      <c r="AM84" s="9" t="s">
        <v>0</v>
      </c>
      <c r="AO84">
        <f>AO4-AO44</f>
        <v>165</v>
      </c>
      <c r="AP84">
        <f>AP4-AP44</f>
        <v>12</v>
      </c>
      <c r="AQ84" s="5">
        <f>AO84/$D84*100</f>
        <v>17.368421052631579</v>
      </c>
      <c r="AR84" s="5">
        <f>AP84/$E84*100</f>
        <v>23.52941176470588</v>
      </c>
      <c r="AT84" s="12" t="s">
        <v>20</v>
      </c>
      <c r="AU84" s="9" t="s">
        <v>0</v>
      </c>
      <c r="AW84">
        <f>AW4-AW44</f>
        <v>109</v>
      </c>
      <c r="AX84">
        <f>AX4-AX44</f>
        <v>10</v>
      </c>
      <c r="AY84" s="5">
        <f>AW84/$D84*100</f>
        <v>11.473684210526315</v>
      </c>
      <c r="AZ84" s="5">
        <f>AX84/$E84*100</f>
        <v>19.607843137254903</v>
      </c>
      <c r="BB84" s="12" t="s">
        <v>20</v>
      </c>
      <c r="BC84" s="9" t="s">
        <v>0</v>
      </c>
      <c r="BE84">
        <v>23</v>
      </c>
      <c r="BF84">
        <v>1</v>
      </c>
      <c r="BG84" s="5">
        <f>BE84/$D84*100</f>
        <v>2.4210526315789473</v>
      </c>
      <c r="BH84" s="5">
        <f>BF84/$E84*100</f>
        <v>1.9607843137254901</v>
      </c>
      <c r="BJ84" s="12" t="s">
        <v>20</v>
      </c>
      <c r="BK84" s="9" t="s">
        <v>0</v>
      </c>
      <c r="BM84">
        <v>79</v>
      </c>
      <c r="BN84">
        <v>1</v>
      </c>
      <c r="BO84" s="5">
        <f>BM84/$D84*100</f>
        <v>8.3157894736842106</v>
      </c>
      <c r="BP84" s="5">
        <f>BN84/$E84*100</f>
        <v>1.9607843137254901</v>
      </c>
      <c r="BR84" s="12" t="s">
        <v>20</v>
      </c>
      <c r="BS84" s="9" t="s">
        <v>0</v>
      </c>
      <c r="BU84">
        <v>102</v>
      </c>
      <c r="BV84">
        <v>8</v>
      </c>
      <c r="BW84" s="5">
        <f>BU84/$D84*100</f>
        <v>10.736842105263159</v>
      </c>
      <c r="BX84" s="5">
        <f>BV84/$E84*100</f>
        <v>15.686274509803921</v>
      </c>
      <c r="BZ84" s="12" t="s">
        <v>20</v>
      </c>
      <c r="CA84" s="9" t="s">
        <v>0</v>
      </c>
      <c r="CC84">
        <v>445</v>
      </c>
      <c r="CD84">
        <v>14</v>
      </c>
      <c r="CE84" s="5">
        <f>CC84/$D84*100</f>
        <v>46.842105263157897</v>
      </c>
      <c r="CF84" s="5">
        <f>CD84/$E84*100</f>
        <v>27.450980392156865</v>
      </c>
    </row>
    <row r="85" spans="1:84" x14ac:dyDescent="0.25">
      <c r="B85" s="10" t="s">
        <v>1</v>
      </c>
      <c r="C85">
        <f t="shared" ref="C85:C91" si="126">D85+E85</f>
        <v>685</v>
      </c>
      <c r="D85">
        <v>544</v>
      </c>
      <c r="E85">
        <v>141</v>
      </c>
      <c r="G85" s="10" t="s">
        <v>1</v>
      </c>
      <c r="I85">
        <v>488</v>
      </c>
      <c r="J85">
        <v>27</v>
      </c>
      <c r="K85" s="5">
        <f t="shared" ref="K85:K91" si="127">I85/$D85*100</f>
        <v>89.705882352941174</v>
      </c>
      <c r="L85" s="5">
        <f t="shared" ref="L85:L91" si="128">J85/$E85*100</f>
        <v>19.148936170212767</v>
      </c>
      <c r="O85" s="10" t="s">
        <v>1</v>
      </c>
      <c r="Q85">
        <v>304</v>
      </c>
      <c r="R85">
        <v>11</v>
      </c>
      <c r="S85" s="5">
        <f t="shared" ref="S85:S91" si="129">Q85/$D85*100</f>
        <v>55.882352941176471</v>
      </c>
      <c r="T85" s="5">
        <f t="shared" ref="T85:T91" si="130">R85/$E85*100</f>
        <v>7.8014184397163122</v>
      </c>
      <c r="W85" s="10" t="s">
        <v>1</v>
      </c>
      <c r="Y85">
        <v>124</v>
      </c>
      <c r="Z85">
        <v>69</v>
      </c>
      <c r="AA85" s="5">
        <f t="shared" ref="AA85:AA91" si="131">Y85/$D85*100</f>
        <v>22.794117647058822</v>
      </c>
      <c r="AB85" s="5">
        <f t="shared" ref="AB85:AB91" si="132">Z85/$E85*100</f>
        <v>48.936170212765958</v>
      </c>
      <c r="AE85" s="10" t="s">
        <v>1</v>
      </c>
      <c r="AG85">
        <v>22</v>
      </c>
      <c r="AH85">
        <v>18</v>
      </c>
      <c r="AI85" s="5">
        <f t="shared" ref="AI85:AI91" si="133">AG85/$D85*100</f>
        <v>4.0441176470588234</v>
      </c>
      <c r="AJ85" s="5">
        <f t="shared" ref="AJ85:AJ91" si="134">AH85/$E85*100</f>
        <v>12.76595744680851</v>
      </c>
      <c r="AM85" s="10" t="s">
        <v>1</v>
      </c>
      <c r="AO85">
        <f t="shared" ref="AO85:AP91" si="135">AO5-AO45</f>
        <v>404</v>
      </c>
      <c r="AP85">
        <f t="shared" si="135"/>
        <v>90</v>
      </c>
      <c r="AQ85" s="5">
        <f t="shared" ref="AQ85:AQ91" si="136">AO85/$D85*100</f>
        <v>74.264705882352942</v>
      </c>
      <c r="AR85" s="5">
        <f t="shared" ref="AR85:AR91" si="137">AP85/$E85*100</f>
        <v>63.829787234042556</v>
      </c>
      <c r="AU85" s="10" t="s">
        <v>1</v>
      </c>
      <c r="AW85">
        <f t="shared" ref="AW85:AX85" si="138">AW5-AW45</f>
        <v>482</v>
      </c>
      <c r="AX85">
        <f t="shared" si="138"/>
        <v>123</v>
      </c>
      <c r="AY85" s="5">
        <f t="shared" ref="AY85:AY91" si="139">AW85/$D85*100</f>
        <v>88.60294117647058</v>
      </c>
      <c r="AZ85" s="5">
        <f t="shared" ref="AZ85:AZ91" si="140">AX85/$E85*100</f>
        <v>87.2340425531915</v>
      </c>
      <c r="BC85" s="10" t="s">
        <v>1</v>
      </c>
      <c r="BE85">
        <v>68</v>
      </c>
      <c r="BF85">
        <v>24</v>
      </c>
      <c r="BG85" s="5">
        <f t="shared" ref="BG85:BG91" si="141">BE85/$D85*100</f>
        <v>12.5</v>
      </c>
      <c r="BH85" s="5">
        <f t="shared" ref="BH85:BH91" si="142">BF85/$E85*100</f>
        <v>17.021276595744681</v>
      </c>
      <c r="BK85" s="10" t="s">
        <v>1</v>
      </c>
      <c r="BM85">
        <v>0</v>
      </c>
      <c r="BN85">
        <v>0</v>
      </c>
      <c r="BO85" s="5">
        <f t="shared" ref="BO85:BO91" si="143">BM85/$D85*100</f>
        <v>0</v>
      </c>
      <c r="BP85" s="5">
        <f t="shared" ref="BP85:BP91" si="144">BN85/$E85*100</f>
        <v>0</v>
      </c>
      <c r="BS85" s="10" t="s">
        <v>1</v>
      </c>
      <c r="BU85">
        <v>81</v>
      </c>
      <c r="BV85">
        <v>11</v>
      </c>
      <c r="BW85" s="5">
        <f t="shared" ref="BW85:BW91" si="145">BU85/$D85*100</f>
        <v>14.88970588235294</v>
      </c>
      <c r="BX85" s="5">
        <f t="shared" ref="BX85:BX91" si="146">BV85/$E85*100</f>
        <v>7.8014184397163122</v>
      </c>
      <c r="CA85" s="10" t="s">
        <v>1</v>
      </c>
      <c r="CC85">
        <v>59</v>
      </c>
      <c r="CD85">
        <v>23</v>
      </c>
      <c r="CE85" s="5">
        <f t="shared" ref="CE85:CE91" si="147">CC85/$D85*100</f>
        <v>10.845588235294118</v>
      </c>
      <c r="CF85" s="5">
        <f t="shared" ref="CF85:CF91" si="148">CD85/$E85*100</f>
        <v>16.312056737588655</v>
      </c>
    </row>
    <row r="86" spans="1:84" x14ac:dyDescent="0.25">
      <c r="B86" s="9" t="s">
        <v>2</v>
      </c>
      <c r="C86">
        <f t="shared" si="126"/>
        <v>683</v>
      </c>
      <c r="D86">
        <v>581</v>
      </c>
      <c r="E86">
        <v>102</v>
      </c>
      <c r="G86" s="9" t="s">
        <v>2</v>
      </c>
      <c r="I86">
        <v>424</v>
      </c>
      <c r="J86">
        <v>26</v>
      </c>
      <c r="K86" s="5">
        <f t="shared" si="127"/>
        <v>72.977624784853703</v>
      </c>
      <c r="L86" s="5">
        <f t="shared" si="128"/>
        <v>25.490196078431371</v>
      </c>
      <c r="O86" s="9" t="s">
        <v>2</v>
      </c>
      <c r="Q86">
        <v>84</v>
      </c>
      <c r="R86">
        <v>4</v>
      </c>
      <c r="S86" s="5">
        <f t="shared" si="129"/>
        <v>14.457831325301203</v>
      </c>
      <c r="T86" s="5">
        <f t="shared" si="130"/>
        <v>3.9215686274509802</v>
      </c>
      <c r="W86" s="9" t="s">
        <v>2</v>
      </c>
      <c r="Y86">
        <v>17</v>
      </c>
      <c r="Z86">
        <v>61</v>
      </c>
      <c r="AA86" s="5">
        <f t="shared" si="131"/>
        <v>2.9259896729776247</v>
      </c>
      <c r="AB86" s="5">
        <f t="shared" si="132"/>
        <v>59.803921568627452</v>
      </c>
      <c r="AE86" s="9" t="s">
        <v>2</v>
      </c>
      <c r="AG86">
        <v>170</v>
      </c>
      <c r="AH86">
        <v>42</v>
      </c>
      <c r="AI86" s="5">
        <f t="shared" si="133"/>
        <v>29.259896729776248</v>
      </c>
      <c r="AJ86" s="5">
        <f t="shared" si="134"/>
        <v>41.17647058823529</v>
      </c>
      <c r="AM86" s="9" t="s">
        <v>2</v>
      </c>
      <c r="AO86">
        <f t="shared" si="135"/>
        <v>266</v>
      </c>
      <c r="AP86">
        <f t="shared" si="135"/>
        <v>51</v>
      </c>
      <c r="AQ86" s="5">
        <f t="shared" si="136"/>
        <v>45.783132530120483</v>
      </c>
      <c r="AR86" s="5">
        <f t="shared" si="137"/>
        <v>50</v>
      </c>
      <c r="AU86" s="9" t="s">
        <v>2</v>
      </c>
      <c r="AW86">
        <f t="shared" ref="AW86:AX86" si="149">AW6-AW46</f>
        <v>353</v>
      </c>
      <c r="AX86">
        <f t="shared" si="149"/>
        <v>73</v>
      </c>
      <c r="AY86" s="5">
        <f t="shared" si="139"/>
        <v>60.757314974182442</v>
      </c>
      <c r="AZ86" s="5">
        <f t="shared" si="140"/>
        <v>71.568627450980387</v>
      </c>
      <c r="BC86" s="9" t="s">
        <v>2</v>
      </c>
      <c r="BE86">
        <v>19</v>
      </c>
      <c r="BF86">
        <v>5</v>
      </c>
      <c r="BG86" s="5">
        <f t="shared" si="141"/>
        <v>3.2702237521514634</v>
      </c>
      <c r="BH86" s="5">
        <f t="shared" si="142"/>
        <v>4.9019607843137258</v>
      </c>
      <c r="BK86" s="9" t="s">
        <v>2</v>
      </c>
      <c r="BM86">
        <v>2</v>
      </c>
      <c r="BN86">
        <v>0</v>
      </c>
      <c r="BO86" s="5">
        <f t="shared" si="143"/>
        <v>0.34423407917383825</v>
      </c>
      <c r="BP86" s="5">
        <f t="shared" si="144"/>
        <v>0</v>
      </c>
      <c r="BS86" s="9" t="s">
        <v>2</v>
      </c>
      <c r="BU86">
        <v>88</v>
      </c>
      <c r="BV86">
        <v>12</v>
      </c>
      <c r="BW86" s="5">
        <f t="shared" si="145"/>
        <v>15.146299483648882</v>
      </c>
      <c r="BX86" s="5">
        <f t="shared" si="146"/>
        <v>11.76470588235294</v>
      </c>
      <c r="CA86" s="9" t="s">
        <v>2</v>
      </c>
      <c r="CC86">
        <v>83</v>
      </c>
      <c r="CD86">
        <v>17</v>
      </c>
      <c r="CE86" s="5">
        <f t="shared" si="147"/>
        <v>14.285714285714285</v>
      </c>
      <c r="CF86" s="5">
        <f t="shared" si="148"/>
        <v>16.666666666666664</v>
      </c>
    </row>
    <row r="87" spans="1:84" x14ac:dyDescent="0.25">
      <c r="B87" s="9" t="s">
        <v>3</v>
      </c>
      <c r="C87">
        <f t="shared" si="126"/>
        <v>630</v>
      </c>
      <c r="D87">
        <v>494</v>
      </c>
      <c r="E87">
        <v>136</v>
      </c>
      <c r="G87" s="9" t="s">
        <v>3</v>
      </c>
      <c r="I87">
        <v>414</v>
      </c>
      <c r="J87">
        <v>26</v>
      </c>
      <c r="K87" s="5">
        <f t="shared" si="127"/>
        <v>83.805668016194332</v>
      </c>
      <c r="L87" s="5">
        <f t="shared" si="128"/>
        <v>19.117647058823529</v>
      </c>
      <c r="O87" s="9" t="s">
        <v>3</v>
      </c>
      <c r="Q87">
        <v>17</v>
      </c>
      <c r="R87">
        <v>0</v>
      </c>
      <c r="S87" s="5">
        <f t="shared" si="129"/>
        <v>3.4412955465587043</v>
      </c>
      <c r="T87" s="5">
        <f t="shared" si="130"/>
        <v>0</v>
      </c>
      <c r="W87" s="9" t="s">
        <v>3</v>
      </c>
      <c r="Y87">
        <v>23</v>
      </c>
      <c r="Z87">
        <v>78</v>
      </c>
      <c r="AA87" s="5">
        <f t="shared" si="131"/>
        <v>4.6558704453441297</v>
      </c>
      <c r="AB87" s="5">
        <f t="shared" si="132"/>
        <v>57.352941176470587</v>
      </c>
      <c r="AE87" s="9" t="s">
        <v>3</v>
      </c>
      <c r="AG87">
        <v>110</v>
      </c>
      <c r="AH87">
        <v>51</v>
      </c>
      <c r="AI87" s="5">
        <f t="shared" si="133"/>
        <v>22.267206477732792</v>
      </c>
      <c r="AJ87" s="5">
        <f t="shared" si="134"/>
        <v>37.5</v>
      </c>
      <c r="AM87" s="9" t="s">
        <v>3</v>
      </c>
      <c r="AO87">
        <f t="shared" si="135"/>
        <v>92</v>
      </c>
      <c r="AP87">
        <f t="shared" si="135"/>
        <v>62</v>
      </c>
      <c r="AQ87" s="5">
        <f t="shared" si="136"/>
        <v>18.623481781376519</v>
      </c>
      <c r="AR87" s="5">
        <f t="shared" si="137"/>
        <v>45.588235294117645</v>
      </c>
      <c r="AU87" s="9" t="s">
        <v>3</v>
      </c>
      <c r="AW87">
        <f t="shared" ref="AW87:AX87" si="150">AW7-AW47</f>
        <v>119</v>
      </c>
      <c r="AX87">
        <f t="shared" si="150"/>
        <v>53</v>
      </c>
      <c r="AY87" s="5">
        <f t="shared" si="139"/>
        <v>24.089068825910932</v>
      </c>
      <c r="AZ87" s="5">
        <f t="shared" si="140"/>
        <v>38.970588235294116</v>
      </c>
      <c r="BC87" s="9" t="s">
        <v>3</v>
      </c>
      <c r="BE87">
        <v>10</v>
      </c>
      <c r="BF87">
        <v>1</v>
      </c>
      <c r="BG87" s="5">
        <f t="shared" si="141"/>
        <v>2.0242914979757085</v>
      </c>
      <c r="BH87" s="5">
        <f t="shared" si="142"/>
        <v>0.73529411764705876</v>
      </c>
      <c r="BK87" s="9" t="s">
        <v>3</v>
      </c>
      <c r="BM87">
        <v>2</v>
      </c>
      <c r="BN87">
        <v>0</v>
      </c>
      <c r="BO87" s="5">
        <f t="shared" si="143"/>
        <v>0.40485829959514169</v>
      </c>
      <c r="BP87" s="5">
        <f t="shared" si="144"/>
        <v>0</v>
      </c>
      <c r="BS87" s="9" t="s">
        <v>3</v>
      </c>
      <c r="BU87">
        <v>23</v>
      </c>
      <c r="BV87">
        <v>20</v>
      </c>
      <c r="BW87" s="5">
        <f t="shared" si="145"/>
        <v>4.6558704453441297</v>
      </c>
      <c r="BX87" s="5">
        <f t="shared" si="146"/>
        <v>14.705882352941178</v>
      </c>
      <c r="CA87" s="9" t="s">
        <v>3</v>
      </c>
      <c r="CC87">
        <v>102</v>
      </c>
      <c r="CD87">
        <v>27</v>
      </c>
      <c r="CE87" s="5">
        <f t="shared" si="147"/>
        <v>20.647773279352226</v>
      </c>
      <c r="CF87" s="5">
        <f t="shared" si="148"/>
        <v>19.852941176470587</v>
      </c>
    </row>
    <row r="88" spans="1:84" x14ac:dyDescent="0.25">
      <c r="A88" s="11" t="s">
        <v>21</v>
      </c>
      <c r="B88" s="10" t="s">
        <v>4</v>
      </c>
      <c r="C88">
        <f t="shared" si="126"/>
        <v>587</v>
      </c>
      <c r="D88">
        <v>374</v>
      </c>
      <c r="E88">
        <v>213</v>
      </c>
      <c r="F88" s="11" t="s">
        <v>21</v>
      </c>
      <c r="G88" s="10" t="s">
        <v>4</v>
      </c>
      <c r="I88">
        <v>303</v>
      </c>
      <c r="J88">
        <v>47</v>
      </c>
      <c r="K88" s="5">
        <f t="shared" si="127"/>
        <v>81.016042780748663</v>
      </c>
      <c r="L88" s="5">
        <f t="shared" si="128"/>
        <v>22.065727699530516</v>
      </c>
      <c r="N88" s="11" t="s">
        <v>21</v>
      </c>
      <c r="O88" s="10" t="s">
        <v>4</v>
      </c>
      <c r="Q88">
        <v>154</v>
      </c>
      <c r="R88">
        <v>22</v>
      </c>
      <c r="S88" s="5">
        <f t="shared" si="129"/>
        <v>41.17647058823529</v>
      </c>
      <c r="T88" s="5">
        <f t="shared" si="130"/>
        <v>10.328638497652582</v>
      </c>
      <c r="V88" s="11" t="s">
        <v>21</v>
      </c>
      <c r="W88" s="10" t="s">
        <v>4</v>
      </c>
      <c r="Y88">
        <v>106</v>
      </c>
      <c r="Z88">
        <v>111</v>
      </c>
      <c r="AA88" s="5">
        <f t="shared" si="131"/>
        <v>28.342245989304814</v>
      </c>
      <c r="AB88" s="5">
        <f t="shared" si="132"/>
        <v>52.112676056338024</v>
      </c>
      <c r="AD88" s="11" t="s">
        <v>21</v>
      </c>
      <c r="AE88" s="10" t="s">
        <v>4</v>
      </c>
      <c r="AG88">
        <v>11</v>
      </c>
      <c r="AH88">
        <v>28</v>
      </c>
      <c r="AI88" s="5">
        <f t="shared" si="133"/>
        <v>2.9411764705882351</v>
      </c>
      <c r="AJ88" s="5">
        <f t="shared" si="134"/>
        <v>13.145539906103288</v>
      </c>
      <c r="AL88" s="11" t="s">
        <v>21</v>
      </c>
      <c r="AM88" s="10" t="s">
        <v>4</v>
      </c>
      <c r="AO88">
        <f t="shared" si="135"/>
        <v>240</v>
      </c>
      <c r="AP88">
        <f t="shared" si="135"/>
        <v>119</v>
      </c>
      <c r="AQ88" s="5">
        <f t="shared" si="136"/>
        <v>64.171122994652407</v>
      </c>
      <c r="AR88" s="5">
        <f t="shared" si="137"/>
        <v>55.868544600938961</v>
      </c>
      <c r="AT88" s="11" t="s">
        <v>21</v>
      </c>
      <c r="AU88" s="10" t="s">
        <v>4</v>
      </c>
      <c r="AW88">
        <f t="shared" ref="AW88:AX88" si="151">AW8-AW48</f>
        <v>314</v>
      </c>
      <c r="AX88">
        <f t="shared" si="151"/>
        <v>189</v>
      </c>
      <c r="AY88" s="5">
        <f t="shared" si="139"/>
        <v>83.957219251336895</v>
      </c>
      <c r="AZ88" s="5">
        <f t="shared" si="140"/>
        <v>88.732394366197184</v>
      </c>
      <c r="BB88" s="11" t="s">
        <v>21</v>
      </c>
      <c r="BC88" s="10" t="s">
        <v>4</v>
      </c>
      <c r="BE88">
        <v>50</v>
      </c>
      <c r="BF88">
        <v>36</v>
      </c>
      <c r="BG88" s="5">
        <f t="shared" si="141"/>
        <v>13.368983957219251</v>
      </c>
      <c r="BH88" s="5">
        <f t="shared" si="142"/>
        <v>16.901408450704224</v>
      </c>
      <c r="BJ88" s="11" t="s">
        <v>21</v>
      </c>
      <c r="BK88" s="10" t="s">
        <v>4</v>
      </c>
      <c r="BM88">
        <v>1</v>
      </c>
      <c r="BN88">
        <v>1</v>
      </c>
      <c r="BO88" s="5">
        <f t="shared" si="143"/>
        <v>0.26737967914438499</v>
      </c>
      <c r="BP88" s="5">
        <f t="shared" si="144"/>
        <v>0.46948356807511737</v>
      </c>
      <c r="BR88" s="11" t="s">
        <v>21</v>
      </c>
      <c r="BS88" s="10" t="s">
        <v>4</v>
      </c>
      <c r="BU88">
        <v>37</v>
      </c>
      <c r="BV88">
        <v>19</v>
      </c>
      <c r="BW88" s="5">
        <f t="shared" si="145"/>
        <v>9.8930481283422473</v>
      </c>
      <c r="BX88" s="5">
        <f t="shared" si="146"/>
        <v>8.92018779342723</v>
      </c>
      <c r="BZ88" s="11" t="s">
        <v>21</v>
      </c>
      <c r="CA88" s="10" t="s">
        <v>4</v>
      </c>
      <c r="CC88">
        <v>17</v>
      </c>
      <c r="CD88">
        <v>23</v>
      </c>
      <c r="CE88" s="5">
        <f t="shared" si="147"/>
        <v>4.5454545454545459</v>
      </c>
      <c r="CF88" s="5">
        <f t="shared" si="148"/>
        <v>10.7981220657277</v>
      </c>
    </row>
    <row r="89" spans="1:84" x14ac:dyDescent="0.25">
      <c r="B89" s="10" t="s">
        <v>5</v>
      </c>
      <c r="C89">
        <f t="shared" si="126"/>
        <v>464</v>
      </c>
      <c r="D89">
        <v>335</v>
      </c>
      <c r="E89">
        <v>129</v>
      </c>
      <c r="G89" s="10" t="s">
        <v>5</v>
      </c>
      <c r="I89">
        <v>316</v>
      </c>
      <c r="J89">
        <v>13</v>
      </c>
      <c r="K89" s="5">
        <f t="shared" si="127"/>
        <v>94.328358208955223</v>
      </c>
      <c r="L89" s="5">
        <f t="shared" si="128"/>
        <v>10.077519379844961</v>
      </c>
      <c r="O89" s="10" t="s">
        <v>5</v>
      </c>
      <c r="Q89">
        <v>177</v>
      </c>
      <c r="R89">
        <v>6</v>
      </c>
      <c r="S89" s="5">
        <f t="shared" si="129"/>
        <v>52.835820895522389</v>
      </c>
      <c r="T89" s="5">
        <f t="shared" si="130"/>
        <v>4.6511627906976747</v>
      </c>
      <c r="W89" s="10" t="s">
        <v>5</v>
      </c>
      <c r="Y89">
        <v>103</v>
      </c>
      <c r="Z89">
        <v>70</v>
      </c>
      <c r="AA89" s="5">
        <f t="shared" si="131"/>
        <v>30.746268656716421</v>
      </c>
      <c r="AB89" s="5">
        <f t="shared" si="132"/>
        <v>54.263565891472865</v>
      </c>
      <c r="AE89" s="10" t="s">
        <v>5</v>
      </c>
      <c r="AG89">
        <v>17</v>
      </c>
      <c r="AH89">
        <v>14</v>
      </c>
      <c r="AI89" s="5">
        <f t="shared" si="133"/>
        <v>5.0746268656716413</v>
      </c>
      <c r="AJ89" s="5">
        <f t="shared" si="134"/>
        <v>10.852713178294573</v>
      </c>
      <c r="AM89" s="10" t="s">
        <v>5</v>
      </c>
      <c r="AO89">
        <f t="shared" si="135"/>
        <v>275</v>
      </c>
      <c r="AP89">
        <f t="shared" si="135"/>
        <v>91</v>
      </c>
      <c r="AQ89" s="5">
        <f t="shared" si="136"/>
        <v>82.089552238805979</v>
      </c>
      <c r="AR89" s="5">
        <f t="shared" si="137"/>
        <v>70.542635658914733</v>
      </c>
      <c r="AU89" s="10" t="s">
        <v>5</v>
      </c>
      <c r="AW89">
        <f t="shared" ref="AW89:AX89" si="152">AW9-AW49</f>
        <v>307</v>
      </c>
      <c r="AX89">
        <f t="shared" si="152"/>
        <v>114</v>
      </c>
      <c r="AY89" s="5">
        <f t="shared" si="139"/>
        <v>91.641791044776127</v>
      </c>
      <c r="AZ89" s="5">
        <f t="shared" si="140"/>
        <v>88.372093023255815</v>
      </c>
      <c r="BC89" s="10" t="s">
        <v>5</v>
      </c>
      <c r="BE89">
        <v>60</v>
      </c>
      <c r="BF89">
        <v>36</v>
      </c>
      <c r="BG89" s="5">
        <f t="shared" si="141"/>
        <v>17.910447761194028</v>
      </c>
      <c r="BH89" s="5">
        <f t="shared" si="142"/>
        <v>27.906976744186046</v>
      </c>
      <c r="BK89" s="10" t="s">
        <v>5</v>
      </c>
      <c r="BM89">
        <v>3</v>
      </c>
      <c r="BN89">
        <v>0</v>
      </c>
      <c r="BO89" s="5">
        <f t="shared" si="143"/>
        <v>0.89552238805970152</v>
      </c>
      <c r="BP89" s="5">
        <f t="shared" si="144"/>
        <v>0</v>
      </c>
      <c r="BS89" s="10" t="s">
        <v>5</v>
      </c>
      <c r="BU89">
        <v>44</v>
      </c>
      <c r="BV89">
        <v>3</v>
      </c>
      <c r="BW89" s="5">
        <f t="shared" si="145"/>
        <v>13.134328358208954</v>
      </c>
      <c r="BX89" s="5">
        <f t="shared" si="146"/>
        <v>2.3255813953488373</v>
      </c>
      <c r="CA89" s="10" t="s">
        <v>5</v>
      </c>
      <c r="CC89">
        <v>66</v>
      </c>
      <c r="CD89">
        <v>37</v>
      </c>
      <c r="CE89" s="5">
        <f t="shared" si="147"/>
        <v>19.701492537313435</v>
      </c>
      <c r="CF89" s="5">
        <f t="shared" si="148"/>
        <v>28.68217054263566</v>
      </c>
    </row>
    <row r="90" spans="1:84" x14ac:dyDescent="0.25">
      <c r="B90" s="10" t="s">
        <v>6</v>
      </c>
      <c r="C90">
        <f t="shared" si="126"/>
        <v>419</v>
      </c>
      <c r="D90">
        <v>277</v>
      </c>
      <c r="E90">
        <v>142</v>
      </c>
      <c r="G90" s="10" t="s">
        <v>6</v>
      </c>
      <c r="I90">
        <v>259</v>
      </c>
      <c r="J90">
        <v>29</v>
      </c>
      <c r="K90" s="5">
        <f t="shared" si="127"/>
        <v>93.501805054151617</v>
      </c>
      <c r="L90" s="5">
        <f t="shared" si="128"/>
        <v>20.422535211267608</v>
      </c>
      <c r="O90" s="10" t="s">
        <v>6</v>
      </c>
      <c r="Q90">
        <v>174</v>
      </c>
      <c r="R90">
        <v>13</v>
      </c>
      <c r="S90" s="5">
        <f t="shared" si="129"/>
        <v>62.815884476534301</v>
      </c>
      <c r="T90" s="5">
        <f t="shared" si="130"/>
        <v>9.1549295774647899</v>
      </c>
      <c r="W90" s="10" t="s">
        <v>6</v>
      </c>
      <c r="Y90">
        <v>121</v>
      </c>
      <c r="Z90">
        <v>107</v>
      </c>
      <c r="AA90" s="5">
        <f t="shared" si="131"/>
        <v>43.682310469314075</v>
      </c>
      <c r="AB90" s="5">
        <f t="shared" si="132"/>
        <v>75.352112676056336</v>
      </c>
      <c r="AE90" s="10" t="s">
        <v>6</v>
      </c>
      <c r="AG90">
        <v>18</v>
      </c>
      <c r="AH90">
        <v>30</v>
      </c>
      <c r="AI90" s="5">
        <f t="shared" si="133"/>
        <v>6.4981949458483745</v>
      </c>
      <c r="AJ90" s="5">
        <f t="shared" si="134"/>
        <v>21.12676056338028</v>
      </c>
      <c r="AM90" s="10" t="s">
        <v>6</v>
      </c>
      <c r="AO90">
        <f t="shared" si="135"/>
        <v>182</v>
      </c>
      <c r="AP90">
        <f t="shared" si="135"/>
        <v>82</v>
      </c>
      <c r="AQ90" s="5">
        <f t="shared" si="136"/>
        <v>65.70397111913357</v>
      </c>
      <c r="AR90" s="5">
        <f t="shared" si="137"/>
        <v>57.74647887323944</v>
      </c>
      <c r="AU90" s="10" t="s">
        <v>6</v>
      </c>
      <c r="AW90">
        <f t="shared" ref="AW90:AX90" si="153">AW10-AW50</f>
        <v>248</v>
      </c>
      <c r="AX90">
        <f t="shared" si="153"/>
        <v>129</v>
      </c>
      <c r="AY90" s="5">
        <f t="shared" si="139"/>
        <v>89.530685920577611</v>
      </c>
      <c r="AZ90" s="5">
        <f t="shared" si="140"/>
        <v>90.845070422535215</v>
      </c>
      <c r="BC90" s="10" t="s">
        <v>6</v>
      </c>
      <c r="BE90">
        <v>82</v>
      </c>
      <c r="BF90">
        <v>54</v>
      </c>
      <c r="BG90" s="5">
        <f t="shared" si="141"/>
        <v>29.602888086642597</v>
      </c>
      <c r="BH90" s="5">
        <f t="shared" si="142"/>
        <v>38.028169014084504</v>
      </c>
      <c r="BK90" s="10" t="s">
        <v>6</v>
      </c>
      <c r="BM90">
        <v>6</v>
      </c>
      <c r="BN90">
        <v>6</v>
      </c>
      <c r="BO90" s="5">
        <f t="shared" si="143"/>
        <v>2.1660649819494582</v>
      </c>
      <c r="BP90" s="5">
        <f t="shared" si="144"/>
        <v>4.225352112676056</v>
      </c>
      <c r="BS90" s="10" t="s">
        <v>6</v>
      </c>
      <c r="BU90">
        <v>33</v>
      </c>
      <c r="BV90">
        <v>7</v>
      </c>
      <c r="BW90" s="5">
        <f t="shared" si="145"/>
        <v>11.913357400722022</v>
      </c>
      <c r="BX90" s="5">
        <f t="shared" si="146"/>
        <v>4.929577464788732</v>
      </c>
      <c r="CA90" s="10" t="s">
        <v>6</v>
      </c>
      <c r="CC90">
        <v>34</v>
      </c>
      <c r="CD90">
        <v>36</v>
      </c>
      <c r="CE90" s="5">
        <f t="shared" si="147"/>
        <v>12.274368231046932</v>
      </c>
      <c r="CF90" s="5">
        <f t="shared" si="148"/>
        <v>25.352112676056336</v>
      </c>
    </row>
    <row r="91" spans="1:84" ht="15.75" thickBot="1" x14ac:dyDescent="0.3">
      <c r="B91" s="10" t="s">
        <v>7</v>
      </c>
      <c r="C91">
        <f t="shared" si="126"/>
        <v>363</v>
      </c>
      <c r="D91">
        <v>222</v>
      </c>
      <c r="E91">
        <v>141</v>
      </c>
      <c r="G91" s="10" t="s">
        <v>7</v>
      </c>
      <c r="I91">
        <v>208</v>
      </c>
      <c r="J91">
        <v>34</v>
      </c>
      <c r="K91" s="5">
        <f t="shared" si="127"/>
        <v>93.693693693693689</v>
      </c>
      <c r="L91" s="5">
        <f t="shared" si="128"/>
        <v>24.113475177304963</v>
      </c>
      <c r="O91" s="10" t="s">
        <v>7</v>
      </c>
      <c r="Q91">
        <v>108</v>
      </c>
      <c r="R91">
        <v>8</v>
      </c>
      <c r="S91" s="5">
        <f t="shared" si="129"/>
        <v>48.648648648648653</v>
      </c>
      <c r="T91" s="5">
        <f t="shared" si="130"/>
        <v>5.6737588652482271</v>
      </c>
      <c r="W91" s="10" t="s">
        <v>7</v>
      </c>
      <c r="Y91">
        <v>74</v>
      </c>
      <c r="Z91">
        <v>96</v>
      </c>
      <c r="AA91" s="5">
        <f t="shared" si="131"/>
        <v>33.333333333333329</v>
      </c>
      <c r="AB91" s="5">
        <f t="shared" si="132"/>
        <v>68.085106382978722</v>
      </c>
      <c r="AE91" s="10" t="s">
        <v>7</v>
      </c>
      <c r="AG91">
        <v>10</v>
      </c>
      <c r="AH91">
        <v>16</v>
      </c>
      <c r="AI91" s="5">
        <f t="shared" si="133"/>
        <v>4.5045045045045047</v>
      </c>
      <c r="AJ91" s="5">
        <f t="shared" si="134"/>
        <v>11.347517730496454</v>
      </c>
      <c r="AM91" s="10" t="s">
        <v>7</v>
      </c>
      <c r="AO91">
        <f t="shared" si="135"/>
        <v>171</v>
      </c>
      <c r="AP91">
        <f t="shared" si="135"/>
        <v>91</v>
      </c>
      <c r="AQ91" s="5">
        <f t="shared" si="136"/>
        <v>77.027027027027032</v>
      </c>
      <c r="AR91" s="5">
        <f t="shared" si="137"/>
        <v>64.539007092198588</v>
      </c>
      <c r="AU91" s="10" t="s">
        <v>7</v>
      </c>
      <c r="AW91">
        <f t="shared" ref="AW91:AX91" si="154">AW11-AW51</f>
        <v>212</v>
      </c>
      <c r="AX91">
        <f t="shared" si="154"/>
        <v>131</v>
      </c>
      <c r="AY91" s="5">
        <f t="shared" si="139"/>
        <v>95.495495495495504</v>
      </c>
      <c r="AZ91" s="5">
        <f t="shared" si="140"/>
        <v>92.907801418439718</v>
      </c>
      <c r="BC91" s="10" t="s">
        <v>7</v>
      </c>
      <c r="BE91">
        <v>35</v>
      </c>
      <c r="BF91">
        <v>38</v>
      </c>
      <c r="BG91" s="5">
        <f t="shared" si="141"/>
        <v>15.765765765765765</v>
      </c>
      <c r="BH91" s="5">
        <f t="shared" si="142"/>
        <v>26.950354609929079</v>
      </c>
      <c r="BK91" s="10" t="s">
        <v>7</v>
      </c>
      <c r="BM91">
        <v>0</v>
      </c>
      <c r="BN91">
        <v>1</v>
      </c>
      <c r="BO91" s="5">
        <f t="shared" si="143"/>
        <v>0</v>
      </c>
      <c r="BP91" s="5">
        <f t="shared" si="144"/>
        <v>0.70921985815602839</v>
      </c>
      <c r="BS91" s="10" t="s">
        <v>7</v>
      </c>
      <c r="BU91">
        <v>19</v>
      </c>
      <c r="BV91">
        <v>6</v>
      </c>
      <c r="BW91" s="5">
        <f t="shared" si="145"/>
        <v>8.5585585585585591</v>
      </c>
      <c r="BX91" s="5">
        <f t="shared" si="146"/>
        <v>4.2553191489361701</v>
      </c>
      <c r="CA91" s="10" t="s">
        <v>7</v>
      </c>
      <c r="CC91">
        <v>53</v>
      </c>
      <c r="CD91">
        <v>48</v>
      </c>
      <c r="CE91" s="5">
        <f t="shared" si="147"/>
        <v>23.873873873873876</v>
      </c>
      <c r="CF91" s="5">
        <f t="shared" si="148"/>
        <v>34.042553191489361</v>
      </c>
    </row>
    <row r="92" spans="1:84" ht="15.75" thickBot="1" x14ac:dyDescent="0.3">
      <c r="C92" s="3">
        <f>SUM(C84:C91)</f>
        <v>4832</v>
      </c>
      <c r="D92" s="3">
        <f>SUM(D84:D91)</f>
        <v>3777</v>
      </c>
      <c r="E92" s="4">
        <f>SUM(E84:E91)</f>
        <v>1055</v>
      </c>
      <c r="G92" s="8" t="s">
        <v>19</v>
      </c>
      <c r="H92" s="3">
        <f>SUM(H84:H91)</f>
        <v>0</v>
      </c>
      <c r="I92" s="3">
        <f>SUM(I84:I91)</f>
        <v>3050</v>
      </c>
      <c r="J92" s="4">
        <f>SUM(J84:J91)</f>
        <v>211</v>
      </c>
      <c r="K92" s="6">
        <f>I92/$D92*100</f>
        <v>80.751919512840871</v>
      </c>
      <c r="L92" s="7">
        <f>J92/$E92*100</f>
        <v>20</v>
      </c>
      <c r="O92" s="8" t="s">
        <v>19</v>
      </c>
      <c r="P92" s="3">
        <f>SUM(P84:P91)</f>
        <v>0</v>
      </c>
      <c r="Q92" s="3">
        <f>SUM(Q84:Q91)</f>
        <v>1039</v>
      </c>
      <c r="R92" s="4">
        <f>SUM(R84:R91)</f>
        <v>64</v>
      </c>
      <c r="S92" s="6">
        <f>Q92/$D92*100</f>
        <v>27.508604712734975</v>
      </c>
      <c r="T92" s="7">
        <f>R92/$E92*100</f>
        <v>6.0663507109004744</v>
      </c>
      <c r="W92" s="8" t="s">
        <v>19</v>
      </c>
      <c r="X92" s="3">
        <f>SUM(X84:X91)</f>
        <v>0</v>
      </c>
      <c r="Y92" s="3">
        <f>SUM(Y84:Y91)</f>
        <v>652</v>
      </c>
      <c r="Z92" s="4">
        <f>SUM(Z84:Z91)</f>
        <v>598</v>
      </c>
      <c r="AA92" s="6">
        <f>Y92/$D92*100</f>
        <v>17.262377548318771</v>
      </c>
      <c r="AB92" s="7">
        <f>Z92/$E92*100</f>
        <v>56.682464454976298</v>
      </c>
      <c r="AE92" s="8" t="s">
        <v>19</v>
      </c>
      <c r="AF92" s="3">
        <f>SUM(AF84:AF91)</f>
        <v>0</v>
      </c>
      <c r="AG92" s="3">
        <f>SUM(AG84:AG91)</f>
        <v>608</v>
      </c>
      <c r="AH92" s="4">
        <f>SUM(AH84:AH91)</f>
        <v>211</v>
      </c>
      <c r="AI92" s="6">
        <f>AG92/$D92*100</f>
        <v>16.097431824199099</v>
      </c>
      <c r="AJ92" s="7">
        <f>AH92/$E92*100</f>
        <v>20</v>
      </c>
      <c r="AM92" s="8" t="s">
        <v>19</v>
      </c>
      <c r="AN92" s="3">
        <f>SUM(AN84:AN91)</f>
        <v>0</v>
      </c>
      <c r="AO92" s="3">
        <f>SUM(AO84:AO91)</f>
        <v>1795</v>
      </c>
      <c r="AP92" s="4">
        <f>SUM(AP84:AP91)</f>
        <v>598</v>
      </c>
      <c r="AQ92" s="6">
        <f>AO92/$D92*100</f>
        <v>47.524490336245698</v>
      </c>
      <c r="AR92" s="7">
        <f>AP92/$E92*100</f>
        <v>56.682464454976298</v>
      </c>
      <c r="AU92" s="8" t="s">
        <v>19</v>
      </c>
      <c r="AV92" s="3">
        <f>SUM(AV84:AV91)</f>
        <v>0</v>
      </c>
      <c r="AW92" s="3">
        <f>SUM(AW84:AW91)</f>
        <v>2144</v>
      </c>
      <c r="AX92" s="4">
        <f>SUM(AX84:AX91)</f>
        <v>822</v>
      </c>
      <c r="AY92" s="6">
        <f>AW92/$D92*100</f>
        <v>56.764628011649457</v>
      </c>
      <c r="AZ92" s="7">
        <f>AX92/$E92*100</f>
        <v>77.914691943127963</v>
      </c>
      <c r="BC92" s="8" t="s">
        <v>19</v>
      </c>
      <c r="BD92" s="3">
        <f>SUM(BD84:BD91)</f>
        <v>0</v>
      </c>
      <c r="BE92" s="3">
        <f>SUM(BE84:BE91)</f>
        <v>347</v>
      </c>
      <c r="BF92" s="4">
        <f>SUM(BF84:BF91)</f>
        <v>195</v>
      </c>
      <c r="BG92" s="6">
        <f>BE92/$D92*100</f>
        <v>9.1871855970346825</v>
      </c>
      <c r="BH92" s="7">
        <f>BF92/$E92*100</f>
        <v>18.48341232227488</v>
      </c>
      <c r="BK92" s="8" t="s">
        <v>19</v>
      </c>
      <c r="BL92" s="3">
        <f>SUM(BL84:BL91)</f>
        <v>0</v>
      </c>
      <c r="BM92" s="3">
        <f>SUM(BM84:BM91)</f>
        <v>93</v>
      </c>
      <c r="BN92" s="4">
        <f>SUM(BN84:BN91)</f>
        <v>9</v>
      </c>
      <c r="BO92" s="6">
        <f>BM92/$D92*100</f>
        <v>2.4622716441620334</v>
      </c>
      <c r="BP92" s="7">
        <f>BN92/$E92*100</f>
        <v>0.85308056872037907</v>
      </c>
      <c r="BS92" s="8" t="s">
        <v>19</v>
      </c>
      <c r="BT92" s="3">
        <f>SUM(BT84:BT91)</f>
        <v>0</v>
      </c>
      <c r="BU92" s="3">
        <f>SUM(BU84:BU91)</f>
        <v>427</v>
      </c>
      <c r="BV92" s="4">
        <f>SUM(BV84:BV91)</f>
        <v>86</v>
      </c>
      <c r="BW92" s="6">
        <f>BU92/$D92*100</f>
        <v>11.305268731797723</v>
      </c>
      <c r="BX92" s="7">
        <f>BV92/$E92*100</f>
        <v>8.1516587677725116</v>
      </c>
      <c r="CA92" s="8" t="s">
        <v>19</v>
      </c>
      <c r="CB92" s="3">
        <f>SUM(CB84:CB91)</f>
        <v>0</v>
      </c>
      <c r="CC92" s="3">
        <f>SUM(CC84:CC91)</f>
        <v>859</v>
      </c>
      <c r="CD92" s="4">
        <f>SUM(CD84:CD91)</f>
        <v>225</v>
      </c>
      <c r="CE92" s="6">
        <f>CC92/$D92*100</f>
        <v>22.742917659518135</v>
      </c>
      <c r="CF92" s="7">
        <f>CD92/$E92*100</f>
        <v>21.327014218009481</v>
      </c>
    </row>
    <row r="93" spans="1:84" x14ac:dyDescent="0.25">
      <c r="G93" s="2" t="s">
        <v>12</v>
      </c>
      <c r="H93" s="2" t="s">
        <v>13</v>
      </c>
      <c r="I93" s="2"/>
      <c r="O93" s="2" t="s">
        <v>12</v>
      </c>
      <c r="P93" s="2" t="s">
        <v>13</v>
      </c>
      <c r="Q93" s="2"/>
      <c r="W93" s="2" t="s">
        <v>12</v>
      </c>
      <c r="X93" s="2" t="s">
        <v>13</v>
      </c>
      <c r="Y93" s="2"/>
      <c r="AE93" s="2" t="s">
        <v>12</v>
      </c>
      <c r="AF93" s="2" t="s">
        <v>13</v>
      </c>
      <c r="AG93" s="2"/>
      <c r="AM93" s="2" t="s">
        <v>12</v>
      </c>
      <c r="AN93" s="2" t="s">
        <v>13</v>
      </c>
      <c r="AO93" s="2"/>
      <c r="AU93" s="2" t="s">
        <v>12</v>
      </c>
      <c r="AV93" s="2" t="s">
        <v>13</v>
      </c>
      <c r="AW93" s="2"/>
      <c r="BC93" s="2" t="s">
        <v>12</v>
      </c>
      <c r="BD93" s="2" t="s">
        <v>13</v>
      </c>
      <c r="BE93" s="2"/>
      <c r="BK93" s="2" t="s">
        <v>12</v>
      </c>
      <c r="BL93" s="2" t="s">
        <v>13</v>
      </c>
      <c r="BM93" s="2"/>
      <c r="BS93" s="2" t="s">
        <v>12</v>
      </c>
      <c r="BT93" s="2" t="s">
        <v>13</v>
      </c>
      <c r="BU93" s="2"/>
      <c r="CA93" s="2" t="s">
        <v>12</v>
      </c>
      <c r="CB93" s="2" t="s">
        <v>13</v>
      </c>
      <c r="CC93" s="2"/>
    </row>
    <row r="94" spans="1:84" x14ac:dyDescent="0.25">
      <c r="G94" s="2" t="s">
        <v>16</v>
      </c>
      <c r="H94" s="2" t="s">
        <v>14</v>
      </c>
      <c r="I94" s="2">
        <v>0</v>
      </c>
      <c r="O94" s="2" t="s">
        <v>22</v>
      </c>
      <c r="P94" s="2" t="s">
        <v>14</v>
      </c>
      <c r="Q94" s="2">
        <v>0</v>
      </c>
      <c r="W94" s="2" t="s">
        <v>24</v>
      </c>
      <c r="X94" s="2" t="s">
        <v>14</v>
      </c>
      <c r="Y94" s="2">
        <v>0</v>
      </c>
      <c r="AE94" s="2" t="s">
        <v>25</v>
      </c>
      <c r="AF94" s="2" t="s">
        <v>14</v>
      </c>
      <c r="AG94" s="2">
        <v>0</v>
      </c>
      <c r="AM94" s="2" t="s">
        <v>26</v>
      </c>
      <c r="AN94" s="2" t="s">
        <v>14</v>
      </c>
      <c r="AO94" s="2">
        <v>0</v>
      </c>
      <c r="AU94" s="2" t="s">
        <v>27</v>
      </c>
      <c r="AV94" s="2" t="s">
        <v>14</v>
      </c>
      <c r="AW94" s="2">
        <v>0</v>
      </c>
      <c r="BC94" s="2" t="s">
        <v>32</v>
      </c>
      <c r="BD94" s="2" t="s">
        <v>14</v>
      </c>
      <c r="BE94" s="2">
        <v>0</v>
      </c>
      <c r="BK94" s="2" t="s">
        <v>33</v>
      </c>
      <c r="BL94" s="2" t="s">
        <v>14</v>
      </c>
      <c r="BM94" s="2">
        <v>0</v>
      </c>
      <c r="BS94" s="2" t="s">
        <v>34</v>
      </c>
      <c r="BT94" s="2" t="s">
        <v>14</v>
      </c>
      <c r="BU94" s="2">
        <v>0</v>
      </c>
      <c r="CA94" s="2" t="s">
        <v>35</v>
      </c>
      <c r="CB94" s="2" t="s">
        <v>14</v>
      </c>
      <c r="CC94" s="2">
        <v>0</v>
      </c>
    </row>
    <row r="95" spans="1:84" x14ac:dyDescent="0.25">
      <c r="G95" s="2" t="s">
        <v>12</v>
      </c>
      <c r="H95" s="2" t="s">
        <v>15</v>
      </c>
      <c r="I95" s="2"/>
      <c r="O95" s="2" t="s">
        <v>12</v>
      </c>
      <c r="P95" s="2" t="s">
        <v>15</v>
      </c>
      <c r="Q95" s="2"/>
      <c r="W95" s="2" t="s">
        <v>12</v>
      </c>
      <c r="X95" s="2" t="s">
        <v>15</v>
      </c>
      <c r="Y95" s="2"/>
      <c r="AE95" s="2" t="s">
        <v>12</v>
      </c>
      <c r="AF95" s="2" t="s">
        <v>15</v>
      </c>
      <c r="AG95" s="2"/>
      <c r="AM95" s="2" t="s">
        <v>12</v>
      </c>
      <c r="AN95" s="2" t="s">
        <v>15</v>
      </c>
      <c r="AO95" s="2"/>
      <c r="AU95" s="2" t="s">
        <v>12</v>
      </c>
      <c r="AV95" s="2" t="s">
        <v>15</v>
      </c>
      <c r="AW95" s="2"/>
      <c r="BC95" s="2" t="s">
        <v>12</v>
      </c>
      <c r="BD95" s="2" t="s">
        <v>15</v>
      </c>
      <c r="BE95" s="2"/>
      <c r="BK95" s="2" t="s">
        <v>12</v>
      </c>
      <c r="BL95" s="2" t="s">
        <v>15</v>
      </c>
      <c r="BM95" s="2"/>
      <c r="BS95" s="2" t="s">
        <v>12</v>
      </c>
      <c r="BT95" s="2" t="s">
        <v>15</v>
      </c>
      <c r="BU95" s="2"/>
      <c r="CA95" s="2" t="s">
        <v>12</v>
      </c>
      <c r="CB95" s="2" t="s">
        <v>15</v>
      </c>
      <c r="CC95" s="2"/>
    </row>
    <row r="96" spans="1:84" x14ac:dyDescent="0.25">
      <c r="G96" s="2"/>
      <c r="H96" s="2"/>
      <c r="I96" s="2"/>
      <c r="O96" s="2"/>
      <c r="P96" s="2"/>
      <c r="Q96" s="2"/>
      <c r="W96" s="2"/>
      <c r="X96" s="2"/>
      <c r="Y96" s="2"/>
      <c r="AE96" s="2"/>
      <c r="AF96" s="2"/>
      <c r="AG96" s="2"/>
      <c r="AM96" s="2"/>
      <c r="AN96" s="2"/>
      <c r="AO96" s="2"/>
      <c r="AU96" s="2"/>
      <c r="AV96" s="2"/>
      <c r="AW96" s="2"/>
      <c r="BC96" s="2"/>
      <c r="BD96" s="2"/>
      <c r="BE96" s="2"/>
      <c r="BK96" s="2"/>
      <c r="BL96" s="2"/>
      <c r="BM96" s="2"/>
      <c r="BS96" s="2"/>
      <c r="BT96" s="2"/>
      <c r="BU96" s="2"/>
      <c r="CA96" s="2"/>
      <c r="CB96" s="2"/>
      <c r="CC96" s="2"/>
    </row>
    <row r="97" spans="2:84" x14ac:dyDescent="0.25">
      <c r="C97" s="1" t="s">
        <v>8</v>
      </c>
      <c r="H97" s="1" t="s">
        <v>8</v>
      </c>
      <c r="K97" t="s">
        <v>18</v>
      </c>
      <c r="P97" s="1" t="s">
        <v>8</v>
      </c>
      <c r="S97" t="s">
        <v>18</v>
      </c>
      <c r="X97" s="1" t="s">
        <v>8</v>
      </c>
      <c r="AA97" t="s">
        <v>18</v>
      </c>
      <c r="AF97" s="1" t="s">
        <v>8</v>
      </c>
      <c r="AI97" t="s">
        <v>18</v>
      </c>
      <c r="AN97" s="1" t="s">
        <v>8</v>
      </c>
      <c r="AQ97" t="s">
        <v>18</v>
      </c>
      <c r="AV97" s="1" t="s">
        <v>8</v>
      </c>
      <c r="AY97" t="s">
        <v>18</v>
      </c>
      <c r="BD97" s="1" t="s">
        <v>8</v>
      </c>
      <c r="BG97" t="s">
        <v>18</v>
      </c>
      <c r="BL97" s="1" t="s">
        <v>8</v>
      </c>
      <c r="BO97" t="s">
        <v>18</v>
      </c>
      <c r="BT97" s="1" t="s">
        <v>8</v>
      </c>
      <c r="BW97" t="s">
        <v>18</v>
      </c>
      <c r="CB97" s="1" t="s">
        <v>8</v>
      </c>
      <c r="CE97" t="s">
        <v>18</v>
      </c>
    </row>
    <row r="98" spans="2:84" x14ac:dyDescent="0.25">
      <c r="C98" s="1" t="s">
        <v>9</v>
      </c>
      <c r="D98" s="1" t="s">
        <v>10</v>
      </c>
      <c r="E98" s="1" t="s">
        <v>11</v>
      </c>
      <c r="G98" s="2" t="s">
        <v>16</v>
      </c>
      <c r="H98" s="1" t="s">
        <v>9</v>
      </c>
      <c r="I98" s="1" t="s">
        <v>10</v>
      </c>
      <c r="J98" s="1" t="s">
        <v>11</v>
      </c>
      <c r="K98" s="1" t="s">
        <v>10</v>
      </c>
      <c r="L98" s="1" t="s">
        <v>11</v>
      </c>
      <c r="O98" s="2" t="s">
        <v>22</v>
      </c>
      <c r="P98" s="1" t="s">
        <v>9</v>
      </c>
      <c r="Q98" s="1" t="s">
        <v>10</v>
      </c>
      <c r="R98" s="1" t="s">
        <v>11</v>
      </c>
      <c r="S98" s="1" t="s">
        <v>10</v>
      </c>
      <c r="T98" s="1" t="s">
        <v>11</v>
      </c>
      <c r="W98" s="2" t="s">
        <v>24</v>
      </c>
      <c r="X98" s="1" t="s">
        <v>9</v>
      </c>
      <c r="Y98" s="1" t="s">
        <v>10</v>
      </c>
      <c r="Z98" s="1" t="s">
        <v>11</v>
      </c>
      <c r="AA98" s="1" t="s">
        <v>10</v>
      </c>
      <c r="AB98" s="1" t="s">
        <v>11</v>
      </c>
      <c r="AE98" s="2" t="s">
        <v>25</v>
      </c>
      <c r="AF98" s="1" t="s">
        <v>9</v>
      </c>
      <c r="AG98" s="1" t="s">
        <v>10</v>
      </c>
      <c r="AH98" s="1" t="s">
        <v>11</v>
      </c>
      <c r="AI98" s="1" t="s">
        <v>10</v>
      </c>
      <c r="AJ98" s="1" t="s">
        <v>11</v>
      </c>
      <c r="AM98" s="2" t="s">
        <v>26</v>
      </c>
      <c r="AN98" s="1" t="s">
        <v>9</v>
      </c>
      <c r="AO98" s="1" t="s">
        <v>10</v>
      </c>
      <c r="AP98" s="1" t="s">
        <v>11</v>
      </c>
      <c r="AQ98" s="1" t="s">
        <v>10</v>
      </c>
      <c r="AR98" s="1" t="s">
        <v>11</v>
      </c>
      <c r="AU98" s="2" t="s">
        <v>27</v>
      </c>
      <c r="AV98" s="1" t="s">
        <v>9</v>
      </c>
      <c r="AW98" s="1" t="s">
        <v>10</v>
      </c>
      <c r="AX98" s="1" t="s">
        <v>11</v>
      </c>
      <c r="AY98" s="1" t="s">
        <v>10</v>
      </c>
      <c r="AZ98" s="1" t="s">
        <v>11</v>
      </c>
      <c r="BC98" s="2" t="s">
        <v>32</v>
      </c>
      <c r="BD98" s="1" t="s">
        <v>9</v>
      </c>
      <c r="BE98" s="1" t="s">
        <v>10</v>
      </c>
      <c r="BF98" s="1" t="s">
        <v>11</v>
      </c>
      <c r="BG98" s="1" t="s">
        <v>10</v>
      </c>
      <c r="BH98" s="1" t="s">
        <v>11</v>
      </c>
      <c r="BK98" s="2" t="s">
        <v>33</v>
      </c>
      <c r="BL98" s="1" t="s">
        <v>9</v>
      </c>
      <c r="BM98" s="1" t="s">
        <v>10</v>
      </c>
      <c r="BN98" s="1" t="s">
        <v>11</v>
      </c>
      <c r="BO98" s="1" t="s">
        <v>10</v>
      </c>
      <c r="BP98" s="1" t="s">
        <v>11</v>
      </c>
      <c r="BS98" s="2" t="s">
        <v>34</v>
      </c>
      <c r="BT98" s="1" t="s">
        <v>9</v>
      </c>
      <c r="BU98" s="1" t="s">
        <v>10</v>
      </c>
      <c r="BV98" s="1" t="s">
        <v>11</v>
      </c>
      <c r="BW98" s="1" t="s">
        <v>10</v>
      </c>
      <c r="BX98" s="1" t="s">
        <v>11</v>
      </c>
      <c r="CA98" s="2" t="s">
        <v>35</v>
      </c>
      <c r="CB98" s="1" t="s">
        <v>9</v>
      </c>
      <c r="CC98" s="1" t="s">
        <v>10</v>
      </c>
      <c r="CD98" s="1" t="s">
        <v>11</v>
      </c>
      <c r="CE98" s="1" t="s">
        <v>10</v>
      </c>
      <c r="CF98" s="1" t="s">
        <v>11</v>
      </c>
    </row>
    <row r="99" spans="2:84" x14ac:dyDescent="0.25">
      <c r="B99" s="12" t="s">
        <v>20</v>
      </c>
      <c r="C99">
        <f>C84+C86+C87</f>
        <v>2314</v>
      </c>
      <c r="D99">
        <f t="shared" ref="D99:E99" si="155">D84+D86+D87</f>
        <v>2025</v>
      </c>
      <c r="E99">
        <f t="shared" si="155"/>
        <v>289</v>
      </c>
      <c r="G99" s="12" t="s">
        <v>20</v>
      </c>
      <c r="I99">
        <f>I84+I86+I87</f>
        <v>1476</v>
      </c>
      <c r="J99">
        <f t="shared" ref="J99" si="156">J84+J86+J87</f>
        <v>61</v>
      </c>
      <c r="K99" s="5">
        <f>I99/$D99*100</f>
        <v>72.888888888888886</v>
      </c>
      <c r="L99" s="5">
        <f>J99/$E99*100</f>
        <v>21.107266435986158</v>
      </c>
      <c r="O99" s="12" t="s">
        <v>20</v>
      </c>
      <c r="Q99">
        <f>Q84+Q86+Q87</f>
        <v>122</v>
      </c>
      <c r="R99">
        <f t="shared" ref="R99" si="157">R84+R86+R87</f>
        <v>4</v>
      </c>
      <c r="S99" s="5">
        <f>Q99/$D99*100</f>
        <v>6.0246913580246915</v>
      </c>
      <c r="T99" s="5">
        <f>R99/$E99*100</f>
        <v>1.3840830449826991</v>
      </c>
      <c r="W99" s="12" t="s">
        <v>20</v>
      </c>
      <c r="Y99">
        <f>Y84+Y86+Y87</f>
        <v>124</v>
      </c>
      <c r="Z99">
        <f t="shared" ref="Z99" si="158">Z84+Z86+Z87</f>
        <v>145</v>
      </c>
      <c r="AA99" s="5">
        <f>Y99/$D99*100</f>
        <v>6.1234567901234573</v>
      </c>
      <c r="AB99" s="5">
        <f>Z99/$E99*100</f>
        <v>50.173010380622841</v>
      </c>
      <c r="AE99" s="12" t="s">
        <v>20</v>
      </c>
      <c r="AG99">
        <f>AG84+AG86+AG87</f>
        <v>530</v>
      </c>
      <c r="AH99">
        <f t="shared" ref="AH99" si="159">AH84+AH86+AH87</f>
        <v>105</v>
      </c>
      <c r="AI99" s="5">
        <f>AG99/$D99*100</f>
        <v>26.172839506172842</v>
      </c>
      <c r="AJ99" s="5">
        <f>AH99/$E99*100</f>
        <v>36.332179930795846</v>
      </c>
      <c r="AM99" s="12" t="s">
        <v>20</v>
      </c>
      <c r="AO99">
        <f>AO84+AO86+AO87</f>
        <v>523</v>
      </c>
      <c r="AP99">
        <f t="shared" ref="AP99" si="160">AP84+AP86+AP87</f>
        <v>125</v>
      </c>
      <c r="AQ99" s="5">
        <f>AO99/$D99*100</f>
        <v>25.827160493827162</v>
      </c>
      <c r="AR99" s="5">
        <f>AP99/$E99*100</f>
        <v>43.252595155709344</v>
      </c>
      <c r="AU99" s="12" t="s">
        <v>20</v>
      </c>
      <c r="AW99">
        <f>AW84+AW86+AW87</f>
        <v>581</v>
      </c>
      <c r="AX99">
        <f t="shared" ref="AX99" si="161">AX84+AX86+AX87</f>
        <v>136</v>
      </c>
      <c r="AY99" s="5">
        <f>AW99/$D99*100</f>
        <v>28.691358024691361</v>
      </c>
      <c r="AZ99" s="5">
        <f>AX99/$E99*100</f>
        <v>47.058823529411761</v>
      </c>
      <c r="BC99" s="12" t="s">
        <v>20</v>
      </c>
      <c r="BE99">
        <f>BE84+BE86+BE87</f>
        <v>52</v>
      </c>
      <c r="BF99">
        <f t="shared" ref="BF99" si="162">BF84+BF86+BF87</f>
        <v>7</v>
      </c>
      <c r="BG99" s="5">
        <f>BE99/$D99*100</f>
        <v>2.5679012345679011</v>
      </c>
      <c r="BH99" s="5">
        <f>BF99/$E99*100</f>
        <v>2.422145328719723</v>
      </c>
      <c r="BK99" s="12" t="s">
        <v>20</v>
      </c>
      <c r="BM99">
        <f>BM84+BM86+BM87</f>
        <v>83</v>
      </c>
      <c r="BN99">
        <f t="shared" ref="BN99" si="163">BN84+BN86+BN87</f>
        <v>1</v>
      </c>
      <c r="BO99" s="5">
        <f>BM99/$D99*100</f>
        <v>4.098765432098765</v>
      </c>
      <c r="BP99" s="5">
        <f>BN99/$E99*100</f>
        <v>0.34602076124567477</v>
      </c>
      <c r="BS99" s="12" t="s">
        <v>20</v>
      </c>
      <c r="BU99">
        <f>BU84+BU86+BU87</f>
        <v>213</v>
      </c>
      <c r="BV99">
        <f t="shared" ref="BV99" si="164">BV84+BV86+BV87</f>
        <v>40</v>
      </c>
      <c r="BW99" s="5">
        <f>BU99/$D99*100</f>
        <v>10.518518518518519</v>
      </c>
      <c r="BX99" s="5">
        <f>BV99/$E99*100</f>
        <v>13.84083044982699</v>
      </c>
      <c r="CA99" s="12" t="s">
        <v>20</v>
      </c>
      <c r="CC99">
        <f>CC84+CC86+CC87</f>
        <v>630</v>
      </c>
      <c r="CD99">
        <f t="shared" ref="CD99" si="165">CD84+CD86+CD87</f>
        <v>58</v>
      </c>
      <c r="CE99" s="5">
        <f>CC99/$D99*100</f>
        <v>31.111111111111111</v>
      </c>
      <c r="CF99" s="5">
        <f>CD99/$E99*100</f>
        <v>20.069204152249135</v>
      </c>
    </row>
    <row r="100" spans="2:84" ht="15.75" thickBot="1" x14ac:dyDescent="0.3">
      <c r="B100" s="11" t="s">
        <v>21</v>
      </c>
      <c r="C100">
        <f>C85+C88+C89+C90+C91</f>
        <v>2518</v>
      </c>
      <c r="D100">
        <f t="shared" ref="D100:E100" si="166">D85+D88+D89+D90+D91</f>
        <v>1752</v>
      </c>
      <c r="E100">
        <f t="shared" si="166"/>
        <v>766</v>
      </c>
      <c r="G100" s="11" t="s">
        <v>21</v>
      </c>
      <c r="I100">
        <f>I85+I88+I89+I90+I91</f>
        <v>1574</v>
      </c>
      <c r="J100">
        <f t="shared" ref="J100" si="167">J85+J88+J89+J90+J91</f>
        <v>150</v>
      </c>
      <c r="K100" s="5">
        <f>I100/$D100*100</f>
        <v>89.840182648401822</v>
      </c>
      <c r="L100" s="5">
        <f>J100/$E100*100</f>
        <v>19.582245430809401</v>
      </c>
      <c r="O100" s="11" t="s">
        <v>21</v>
      </c>
      <c r="Q100">
        <f t="shared" ref="Q100:R100" si="168">Q85+Q88+Q89+Q90+Q91</f>
        <v>917</v>
      </c>
      <c r="R100">
        <f t="shared" si="168"/>
        <v>60</v>
      </c>
      <c r="S100" s="5">
        <f>Q100/$D100*100</f>
        <v>52.340182648401822</v>
      </c>
      <c r="T100" s="5">
        <f>R100/$E100*100</f>
        <v>7.8328981723237598</v>
      </c>
      <c r="W100" s="11" t="s">
        <v>21</v>
      </c>
      <c r="Y100">
        <f t="shared" ref="Y100:Z100" si="169">Y85+Y88+Y89+Y90+Y91</f>
        <v>528</v>
      </c>
      <c r="Z100">
        <f t="shared" si="169"/>
        <v>453</v>
      </c>
      <c r="AA100" s="5">
        <f>Y100/$D100*100</f>
        <v>30.136986301369863</v>
      </c>
      <c r="AB100" s="5">
        <f>Z100/$E100*100</f>
        <v>59.138381201044389</v>
      </c>
      <c r="AE100" s="11" t="s">
        <v>21</v>
      </c>
      <c r="AG100">
        <f t="shared" ref="AG100:AH100" si="170">AG85+AG88+AG89+AG90+AG91</f>
        <v>78</v>
      </c>
      <c r="AH100">
        <f t="shared" si="170"/>
        <v>106</v>
      </c>
      <c r="AI100" s="5">
        <f>AG100/$D100*100</f>
        <v>4.4520547945205475</v>
      </c>
      <c r="AJ100" s="5">
        <f>AH100/$E100*100</f>
        <v>13.838120104438643</v>
      </c>
      <c r="AM100" s="11" t="s">
        <v>21</v>
      </c>
      <c r="AO100">
        <f t="shared" ref="AO100:AP100" si="171">AO85+AO88+AO89+AO90+AO91</f>
        <v>1272</v>
      </c>
      <c r="AP100">
        <f t="shared" si="171"/>
        <v>473</v>
      </c>
      <c r="AQ100" s="5">
        <f>AO100/$D100*100</f>
        <v>72.602739726027394</v>
      </c>
      <c r="AR100" s="5">
        <f>AP100/$E100*100</f>
        <v>61.749347258485642</v>
      </c>
      <c r="AU100" s="11" t="s">
        <v>21</v>
      </c>
      <c r="AW100">
        <f t="shared" ref="AW100:AX100" si="172">AW85+AW88+AW89+AW90+AW91</f>
        <v>1563</v>
      </c>
      <c r="AX100">
        <f t="shared" si="172"/>
        <v>686</v>
      </c>
      <c r="AY100" s="5">
        <f>AW100/$D100*100</f>
        <v>89.212328767123282</v>
      </c>
      <c r="AZ100" s="5">
        <f>AX100/$E100*100</f>
        <v>89.556135770234988</v>
      </c>
      <c r="BC100" s="11" t="s">
        <v>21</v>
      </c>
      <c r="BE100">
        <f t="shared" ref="BE100:BF100" si="173">BE85+BE88+BE89+BE90+BE91</f>
        <v>295</v>
      </c>
      <c r="BF100">
        <f t="shared" si="173"/>
        <v>188</v>
      </c>
      <c r="BG100" s="5">
        <f>BE100/$D100*100</f>
        <v>16.837899543378995</v>
      </c>
      <c r="BH100" s="5">
        <f>BF100/$E100*100</f>
        <v>24.543080939947782</v>
      </c>
      <c r="BK100" s="11" t="s">
        <v>21</v>
      </c>
      <c r="BM100">
        <f t="shared" ref="BM100:BN100" si="174">BM85+BM88+BM89+BM90+BM91</f>
        <v>10</v>
      </c>
      <c r="BN100">
        <f t="shared" si="174"/>
        <v>8</v>
      </c>
      <c r="BO100" s="5">
        <f>BM100/$D100*100</f>
        <v>0.57077625570776247</v>
      </c>
      <c r="BP100" s="5">
        <f>BN100/$E100*100</f>
        <v>1.0443864229765014</v>
      </c>
      <c r="BS100" s="11" t="s">
        <v>21</v>
      </c>
      <c r="BU100">
        <f t="shared" ref="BU100:BV100" si="175">BU85+BU88+BU89+BU90+BU91</f>
        <v>214</v>
      </c>
      <c r="BV100">
        <f t="shared" si="175"/>
        <v>46</v>
      </c>
      <c r="BW100" s="5">
        <f>BU100/$D100*100</f>
        <v>12.214611872146119</v>
      </c>
      <c r="BX100" s="5">
        <f>BV100/$E100*100</f>
        <v>6.0052219321148828</v>
      </c>
      <c r="CA100" s="11" t="s">
        <v>21</v>
      </c>
      <c r="CC100">
        <f t="shared" ref="CC100:CD100" si="176">CC85+CC88+CC89+CC90+CC91</f>
        <v>229</v>
      </c>
      <c r="CD100">
        <f t="shared" si="176"/>
        <v>167</v>
      </c>
      <c r="CE100" s="5">
        <f>CC100/$D100*100</f>
        <v>13.070776255707765</v>
      </c>
      <c r="CF100" s="5">
        <f>CD100/$E100*100</f>
        <v>21.801566579634464</v>
      </c>
    </row>
    <row r="101" spans="2:84" ht="15.75" thickBot="1" x14ac:dyDescent="0.3">
      <c r="C101" s="3">
        <f>SUM(C99:C100)</f>
        <v>4832</v>
      </c>
      <c r="D101" s="3">
        <f>SUM(D99:D100)</f>
        <v>3777</v>
      </c>
      <c r="E101" s="4">
        <f>SUM(E99:E100)</f>
        <v>1055</v>
      </c>
      <c r="G101" t="s">
        <v>23</v>
      </c>
      <c r="H101" s="3">
        <f>SUM(H99:H100)</f>
        <v>0</v>
      </c>
      <c r="I101" s="3">
        <f>SUM(I99:I100)</f>
        <v>3050</v>
      </c>
      <c r="J101" s="4">
        <f>SUM(J99:J100)</f>
        <v>211</v>
      </c>
      <c r="K101" s="6">
        <f>I101/$D101*100</f>
        <v>80.751919512840871</v>
      </c>
      <c r="L101" s="7">
        <f>J101/$E101*100</f>
        <v>20</v>
      </c>
      <c r="O101" t="s">
        <v>23</v>
      </c>
      <c r="P101" s="3">
        <f>SUM(P99:P100)</f>
        <v>0</v>
      </c>
      <c r="Q101" s="3">
        <f>SUM(Q99:Q100)</f>
        <v>1039</v>
      </c>
      <c r="R101" s="4">
        <f>SUM(R99:R100)</f>
        <v>64</v>
      </c>
      <c r="S101" s="6">
        <f>Q101/$D101*100</f>
        <v>27.508604712734975</v>
      </c>
      <c r="T101" s="7">
        <f>R101/$E101*100</f>
        <v>6.0663507109004744</v>
      </c>
      <c r="W101" t="s">
        <v>23</v>
      </c>
      <c r="X101" s="3">
        <f>SUM(X99:X100)</f>
        <v>0</v>
      </c>
      <c r="Y101" s="3">
        <f>SUM(Y99:Y100)</f>
        <v>652</v>
      </c>
      <c r="Z101" s="4">
        <f>SUM(Z99:Z100)</f>
        <v>598</v>
      </c>
      <c r="AA101" s="6">
        <f>Y101/$D101*100</f>
        <v>17.262377548318771</v>
      </c>
      <c r="AB101" s="7">
        <f>Z101/$E101*100</f>
        <v>56.682464454976298</v>
      </c>
      <c r="AE101" t="s">
        <v>23</v>
      </c>
      <c r="AF101" s="3">
        <f>SUM(AF99:AF100)</f>
        <v>0</v>
      </c>
      <c r="AG101" s="3">
        <f>SUM(AG99:AG100)</f>
        <v>608</v>
      </c>
      <c r="AH101" s="4">
        <f>SUM(AH99:AH100)</f>
        <v>211</v>
      </c>
      <c r="AI101" s="6">
        <f>AG101/$D101*100</f>
        <v>16.097431824199099</v>
      </c>
      <c r="AJ101" s="7">
        <f>AH101/$E101*100</f>
        <v>20</v>
      </c>
      <c r="AM101" t="s">
        <v>23</v>
      </c>
      <c r="AN101" s="3">
        <f>SUM(AN99:AN100)</f>
        <v>0</v>
      </c>
      <c r="AO101" s="3">
        <f>SUM(AO99:AO100)</f>
        <v>1795</v>
      </c>
      <c r="AP101" s="4">
        <f>SUM(AP99:AP100)</f>
        <v>598</v>
      </c>
      <c r="AQ101" s="6">
        <f>AO101/$D101*100</f>
        <v>47.524490336245698</v>
      </c>
      <c r="AR101" s="7">
        <f>AP101/$E101*100</f>
        <v>56.682464454976298</v>
      </c>
      <c r="AU101" t="s">
        <v>23</v>
      </c>
      <c r="AV101" s="3">
        <f>SUM(AV99:AV100)</f>
        <v>0</v>
      </c>
      <c r="AW101" s="3">
        <f>SUM(AW99:AW100)</f>
        <v>2144</v>
      </c>
      <c r="AX101" s="4">
        <f>SUM(AX99:AX100)</f>
        <v>822</v>
      </c>
      <c r="AY101" s="6">
        <f>AW101/$D101*100</f>
        <v>56.764628011649457</v>
      </c>
      <c r="AZ101" s="7">
        <f>AX101/$E101*100</f>
        <v>77.914691943127963</v>
      </c>
      <c r="BC101" t="s">
        <v>23</v>
      </c>
      <c r="BD101" s="3">
        <f>SUM(BD99:BD100)</f>
        <v>0</v>
      </c>
      <c r="BE101" s="3">
        <f>SUM(BE99:BE100)</f>
        <v>347</v>
      </c>
      <c r="BF101" s="4">
        <f>SUM(BF99:BF100)</f>
        <v>195</v>
      </c>
      <c r="BG101" s="6">
        <f>BE101/$D101*100</f>
        <v>9.1871855970346825</v>
      </c>
      <c r="BH101" s="7">
        <f>BF101/$E101*100</f>
        <v>18.48341232227488</v>
      </c>
      <c r="BK101" t="s">
        <v>23</v>
      </c>
      <c r="BL101" s="3">
        <f>SUM(BL99:BL100)</f>
        <v>0</v>
      </c>
      <c r="BM101" s="3">
        <f>SUM(BM99:BM100)</f>
        <v>93</v>
      </c>
      <c r="BN101" s="4">
        <f>SUM(BN99:BN100)</f>
        <v>9</v>
      </c>
      <c r="BO101" s="6">
        <f>BM101/$D101*100</f>
        <v>2.4622716441620334</v>
      </c>
      <c r="BP101" s="7">
        <f>BN101/$E101*100</f>
        <v>0.85308056872037907</v>
      </c>
      <c r="BS101" t="s">
        <v>23</v>
      </c>
      <c r="BT101" s="3">
        <f>SUM(BT99:BT100)</f>
        <v>0</v>
      </c>
      <c r="BU101" s="3">
        <f>SUM(BU99:BU100)</f>
        <v>427</v>
      </c>
      <c r="BV101" s="4">
        <f>SUM(BV99:BV100)</f>
        <v>86</v>
      </c>
      <c r="BW101" s="6">
        <f>BU101/$D101*100</f>
        <v>11.305268731797723</v>
      </c>
      <c r="BX101" s="7">
        <f>BV101/$E101*100</f>
        <v>8.1516587677725116</v>
      </c>
      <c r="CA101" t="s">
        <v>23</v>
      </c>
      <c r="CB101" s="3">
        <f>SUM(CB99:CB100)</f>
        <v>0</v>
      </c>
      <c r="CC101" s="3">
        <f>SUM(CC99:CC100)</f>
        <v>859</v>
      </c>
      <c r="CD101" s="4">
        <f>SUM(CD99:CD100)</f>
        <v>225</v>
      </c>
      <c r="CE101" s="6">
        <f>CC101/$D101*100</f>
        <v>22.742917659518135</v>
      </c>
      <c r="CF101" s="7">
        <f>CD101/$E101*100</f>
        <v>21.327014218009481</v>
      </c>
    </row>
    <row r="104" spans="2:84" x14ac:dyDescent="0.25">
      <c r="H104" t="s">
        <v>18</v>
      </c>
      <c r="L104" t="s">
        <v>18</v>
      </c>
    </row>
    <row r="105" spans="2:84" x14ac:dyDescent="0.25">
      <c r="G105" s="12" t="s">
        <v>20</v>
      </c>
      <c r="H105" s="1" t="s">
        <v>10</v>
      </c>
      <c r="I105" s="1" t="s">
        <v>11</v>
      </c>
      <c r="K105" s="11" t="s">
        <v>21</v>
      </c>
      <c r="L105" s="1" t="s">
        <v>10</v>
      </c>
      <c r="M105" s="1" t="s">
        <v>11</v>
      </c>
    </row>
    <row r="106" spans="2:84" x14ac:dyDescent="0.25">
      <c r="G106" s="2" t="s">
        <v>27</v>
      </c>
      <c r="H106" s="5">
        <f>AY99</f>
        <v>28.691358024691361</v>
      </c>
      <c r="I106" s="5">
        <f>AZ99</f>
        <v>47.058823529411761</v>
      </c>
      <c r="K106" s="2" t="s">
        <v>27</v>
      </c>
      <c r="L106" s="5">
        <f>AY100</f>
        <v>89.212328767123282</v>
      </c>
      <c r="M106" s="5">
        <f>AZ100</f>
        <v>89.556135770234988</v>
      </c>
    </row>
    <row r="107" spans="2:84" x14ac:dyDescent="0.25">
      <c r="G107" s="2" t="s">
        <v>24</v>
      </c>
      <c r="H107" s="5">
        <f>AA99</f>
        <v>6.1234567901234573</v>
      </c>
      <c r="I107" s="5">
        <f>AB99</f>
        <v>50.173010380622841</v>
      </c>
      <c r="K107" s="2" t="s">
        <v>24</v>
      </c>
      <c r="L107" s="5">
        <f>AA100</f>
        <v>30.136986301369863</v>
      </c>
      <c r="M107" s="5">
        <f>AB100</f>
        <v>59.138381201044389</v>
      </c>
    </row>
    <row r="108" spans="2:84" x14ac:dyDescent="0.25">
      <c r="G108" s="2" t="s">
        <v>32</v>
      </c>
      <c r="H108" s="5">
        <f>BG99</f>
        <v>2.5679012345679011</v>
      </c>
      <c r="I108" s="5">
        <f>BH99</f>
        <v>2.422145328719723</v>
      </c>
      <c r="K108" s="2" t="s">
        <v>32</v>
      </c>
      <c r="L108" s="5">
        <f>BG100</f>
        <v>16.837899543378995</v>
      </c>
      <c r="M108" s="5">
        <f>BH100</f>
        <v>24.543080939947782</v>
      </c>
    </row>
    <row r="109" spans="2:84" x14ac:dyDescent="0.25">
      <c r="G109" s="2" t="s">
        <v>25</v>
      </c>
      <c r="H109" s="5">
        <f>AI99</f>
        <v>26.172839506172842</v>
      </c>
      <c r="I109" s="5">
        <f>AJ99</f>
        <v>36.332179930795846</v>
      </c>
      <c r="K109" s="2" t="s">
        <v>25</v>
      </c>
      <c r="L109" s="5">
        <f>AI100</f>
        <v>4.4520547945205475</v>
      </c>
      <c r="M109" s="5">
        <f>AJ100</f>
        <v>13.838120104438643</v>
      </c>
    </row>
    <row r="110" spans="2:84" x14ac:dyDescent="0.25">
      <c r="G110" s="2" t="s">
        <v>26</v>
      </c>
      <c r="H110" s="5">
        <f>AQ99</f>
        <v>25.827160493827162</v>
      </c>
      <c r="I110" s="5">
        <f>AR99</f>
        <v>43.252595155709344</v>
      </c>
      <c r="K110" s="2" t="s">
        <v>26</v>
      </c>
      <c r="L110" s="5">
        <f>AQ100</f>
        <v>72.602739726027394</v>
      </c>
      <c r="M110" s="5">
        <f>AR100</f>
        <v>61.749347258485642</v>
      </c>
    </row>
    <row r="111" spans="2:84" x14ac:dyDescent="0.25">
      <c r="G111" s="2" t="s">
        <v>16</v>
      </c>
      <c r="H111" s="5">
        <f>K99</f>
        <v>72.888888888888886</v>
      </c>
      <c r="I111" s="5">
        <f>L99</f>
        <v>21.107266435986158</v>
      </c>
      <c r="K111" s="2" t="s">
        <v>16</v>
      </c>
      <c r="L111" s="5">
        <f>K100</f>
        <v>89.840182648401822</v>
      </c>
      <c r="M111" s="5">
        <f>L100</f>
        <v>19.582245430809401</v>
      </c>
    </row>
    <row r="112" spans="2:84" x14ac:dyDescent="0.25">
      <c r="G112" s="2" t="s">
        <v>22</v>
      </c>
      <c r="H112" s="5">
        <f>S99</f>
        <v>6.0246913580246915</v>
      </c>
      <c r="I112" s="5">
        <f>T99</f>
        <v>1.3840830449826991</v>
      </c>
      <c r="K112" s="2" t="s">
        <v>22</v>
      </c>
      <c r="L112" s="5">
        <f>S100</f>
        <v>52.340182648401822</v>
      </c>
      <c r="M112" s="5">
        <f>T100</f>
        <v>7.8328981723237598</v>
      </c>
    </row>
    <row r="113" spans="7:84" x14ac:dyDescent="0.25">
      <c r="G113" s="2" t="s">
        <v>33</v>
      </c>
      <c r="H113" s="5">
        <f>BO99</f>
        <v>4.098765432098765</v>
      </c>
      <c r="I113" s="5">
        <f>BP99</f>
        <v>0.34602076124567477</v>
      </c>
      <c r="K113" s="2" t="s">
        <v>33</v>
      </c>
      <c r="L113" s="5">
        <f>BO100</f>
        <v>0.57077625570776247</v>
      </c>
      <c r="M113" s="5">
        <f>BP100</f>
        <v>1.0443864229765014</v>
      </c>
    </row>
    <row r="114" spans="7:84" x14ac:dyDescent="0.25">
      <c r="G114" s="2" t="s">
        <v>34</v>
      </c>
      <c r="H114" s="5">
        <f>BW99</f>
        <v>10.518518518518519</v>
      </c>
      <c r="I114" s="5">
        <f>BX99</f>
        <v>13.84083044982699</v>
      </c>
      <c r="K114" s="2" t="s">
        <v>34</v>
      </c>
      <c r="L114" s="5">
        <f>BW100</f>
        <v>12.214611872146119</v>
      </c>
      <c r="M114" s="5">
        <f>BX100</f>
        <v>6.0052219321148828</v>
      </c>
    </row>
    <row r="115" spans="7:84" x14ac:dyDescent="0.25">
      <c r="G115" s="2" t="s">
        <v>35</v>
      </c>
      <c r="H115" s="5">
        <f>CE99</f>
        <v>31.111111111111111</v>
      </c>
      <c r="I115" s="5">
        <f>CF99</f>
        <v>20.069204152249135</v>
      </c>
      <c r="K115" s="2" t="s">
        <v>35</v>
      </c>
      <c r="L115" s="5">
        <f>CE100</f>
        <v>13.070776255707765</v>
      </c>
      <c r="M115" s="5">
        <f>CF100</f>
        <v>21.801566579634464</v>
      </c>
    </row>
    <row r="121" spans="7:84" x14ac:dyDescent="0.25">
      <c r="G121" s="15" t="s">
        <v>36</v>
      </c>
      <c r="O121" s="15" t="s">
        <v>36</v>
      </c>
      <c r="W121" s="15" t="s">
        <v>36</v>
      </c>
      <c r="AE121" s="15" t="s">
        <v>36</v>
      </c>
      <c r="AM121" s="15" t="s">
        <v>36</v>
      </c>
      <c r="AU121" s="15" t="s">
        <v>36</v>
      </c>
      <c r="BC121" s="15" t="s">
        <v>36</v>
      </c>
      <c r="BK121" s="15" t="s">
        <v>36</v>
      </c>
      <c r="BS121" s="15" t="s">
        <v>36</v>
      </c>
      <c r="CA121" s="15" t="s">
        <v>36</v>
      </c>
    </row>
    <row r="123" spans="7:84" x14ac:dyDescent="0.25">
      <c r="G123" s="14" t="s">
        <v>10</v>
      </c>
      <c r="O123" s="14" t="s">
        <v>10</v>
      </c>
      <c r="W123" s="14" t="s">
        <v>10</v>
      </c>
      <c r="AE123" s="14" t="s">
        <v>10</v>
      </c>
      <c r="AM123" s="14" t="s">
        <v>10</v>
      </c>
      <c r="AU123" s="14" t="s">
        <v>10</v>
      </c>
      <c r="BC123" s="14" t="s">
        <v>10</v>
      </c>
      <c r="BK123" s="14" t="s">
        <v>10</v>
      </c>
      <c r="BS123" s="14" t="s">
        <v>10</v>
      </c>
      <c r="CA123" s="14" t="s">
        <v>10</v>
      </c>
    </row>
    <row r="124" spans="7:84" x14ac:dyDescent="0.25">
      <c r="G124" s="2" t="s">
        <v>16</v>
      </c>
      <c r="H124" s="14" t="s">
        <v>37</v>
      </c>
      <c r="I124" s="14" t="s">
        <v>38</v>
      </c>
      <c r="K124" s="14" t="s">
        <v>40</v>
      </c>
      <c r="O124" s="2"/>
      <c r="P124" s="14" t="s">
        <v>37</v>
      </c>
      <c r="Q124" s="14" t="s">
        <v>38</v>
      </c>
      <c r="S124" s="14" t="s">
        <v>40</v>
      </c>
      <c r="W124" s="2"/>
      <c r="X124" s="14" t="s">
        <v>37</v>
      </c>
      <c r="Y124" s="14" t="s">
        <v>38</v>
      </c>
      <c r="AA124" s="14" t="s">
        <v>40</v>
      </c>
      <c r="AE124" s="2"/>
      <c r="AF124" s="14" t="s">
        <v>37</v>
      </c>
      <c r="AG124" s="14" t="s">
        <v>38</v>
      </c>
      <c r="AI124" s="14" t="s">
        <v>40</v>
      </c>
      <c r="AM124" s="2"/>
      <c r="AN124" s="14" t="s">
        <v>37</v>
      </c>
      <c r="AO124" s="14" t="s">
        <v>38</v>
      </c>
      <c r="AQ124" s="14" t="s">
        <v>40</v>
      </c>
      <c r="AU124" s="2"/>
      <c r="AV124" s="14" t="s">
        <v>37</v>
      </c>
      <c r="AW124" s="14" t="s">
        <v>38</v>
      </c>
      <c r="AY124" s="14" t="s">
        <v>40</v>
      </c>
      <c r="BC124" s="2"/>
      <c r="BD124" s="14" t="s">
        <v>37</v>
      </c>
      <c r="BE124" s="14" t="s">
        <v>38</v>
      </c>
      <c r="BG124" s="14" t="s">
        <v>40</v>
      </c>
      <c r="BK124" s="2"/>
      <c r="BL124" s="14" t="s">
        <v>37</v>
      </c>
      <c r="BM124" s="14" t="s">
        <v>38</v>
      </c>
      <c r="BO124" s="14" t="s">
        <v>40</v>
      </c>
      <c r="BS124" s="2"/>
      <c r="BT124" s="14" t="s">
        <v>37</v>
      </c>
      <c r="BU124" s="14" t="s">
        <v>38</v>
      </c>
      <c r="BW124" s="14" t="s">
        <v>40</v>
      </c>
      <c r="CA124" s="2"/>
      <c r="CB124" s="14" t="s">
        <v>37</v>
      </c>
      <c r="CC124" s="14" t="s">
        <v>38</v>
      </c>
      <c r="CE124" s="14" t="s">
        <v>40</v>
      </c>
    </row>
    <row r="125" spans="7:84" x14ac:dyDescent="0.25">
      <c r="G125" s="12" t="s">
        <v>20</v>
      </c>
      <c r="H125" s="5">
        <f>K59</f>
        <v>79.571428571428569</v>
      </c>
      <c r="I125" s="5">
        <f>K99</f>
        <v>72.888888888888886</v>
      </c>
      <c r="K125" s="12" t="s">
        <v>20</v>
      </c>
      <c r="L125">
        <f>TTEST(H125:I125,H129:I129,2,2)</f>
        <v>8.3792954662595693E-3</v>
      </c>
      <c r="O125" s="12" t="s">
        <v>20</v>
      </c>
      <c r="P125" s="5">
        <f>S59</f>
        <v>5.3809523809523805</v>
      </c>
      <c r="Q125" s="5">
        <f>S99</f>
        <v>6.0246913580246915</v>
      </c>
      <c r="S125" s="12" t="s">
        <v>20</v>
      </c>
      <c r="T125">
        <f>TTEST(P125:Q125,P129:Q129,2,2)</f>
        <v>1.1535369205749203E-2</v>
      </c>
      <c r="W125" s="12" t="s">
        <v>20</v>
      </c>
      <c r="X125" s="5">
        <f>AA59</f>
        <v>6.7619047619047619</v>
      </c>
      <c r="Y125" s="5">
        <f>AA99</f>
        <v>6.1234567901234573</v>
      </c>
      <c r="AA125" s="12" t="s">
        <v>20</v>
      </c>
      <c r="AB125">
        <f>TTEST(X125:Y125,X129:Y129,2,2)</f>
        <v>1.3434180206829873E-2</v>
      </c>
      <c r="AE125" s="12" t="s">
        <v>20</v>
      </c>
      <c r="AF125" s="5">
        <f>AI59</f>
        <v>22.904761904761905</v>
      </c>
      <c r="AG125" s="5">
        <f>AI99</f>
        <v>26.172839506172842</v>
      </c>
      <c r="AI125" s="12" t="s">
        <v>20</v>
      </c>
      <c r="AJ125">
        <f>TTEST(AF125:AG125,AF129:AG129,2,2)</f>
        <v>5.8317425203325279E-2</v>
      </c>
      <c r="AM125" s="12" t="s">
        <v>20</v>
      </c>
      <c r="AN125" s="5">
        <f>AQ59</f>
        <v>25.047619047619047</v>
      </c>
      <c r="AO125" s="5">
        <f>AQ99</f>
        <v>25.827160493827162</v>
      </c>
      <c r="AQ125" s="12" t="s">
        <v>20</v>
      </c>
      <c r="AR125">
        <f>TTEST(AN125:AO125,AN129:AO129,2,2)</f>
        <v>7.8505696294719363E-3</v>
      </c>
      <c r="AU125" s="12" t="s">
        <v>20</v>
      </c>
      <c r="AV125" s="5">
        <f>AY59</f>
        <v>25.857142857142858</v>
      </c>
      <c r="AW125" s="5">
        <f>AY99</f>
        <v>28.691358024691361</v>
      </c>
      <c r="AY125" s="12" t="s">
        <v>20</v>
      </c>
      <c r="AZ125">
        <f>TTEST(AV125:AW125,AV129:AW129,2,2)</f>
        <v>5.5871344984672722E-2</v>
      </c>
      <c r="BC125" s="12" t="s">
        <v>20</v>
      </c>
      <c r="BD125" s="5">
        <f>BG59</f>
        <v>1.9047619047619049</v>
      </c>
      <c r="BE125" s="5">
        <f>BG99</f>
        <v>2.5679012345679011</v>
      </c>
      <c r="BG125" s="12" t="s">
        <v>20</v>
      </c>
      <c r="BH125">
        <f>TTEST(BD125:BE125,BD129:BE129,2,2)</f>
        <v>0.60005022694210974</v>
      </c>
      <c r="BK125" s="12" t="s">
        <v>20</v>
      </c>
      <c r="BL125" s="5">
        <f>BO59</f>
        <v>2.4285714285714284</v>
      </c>
      <c r="BM125" s="5">
        <f>BO99</f>
        <v>4.098765432098765</v>
      </c>
      <c r="BO125" s="12" t="s">
        <v>20</v>
      </c>
      <c r="BP125">
        <f>TTEST(BL125:BM125,BL129:BM129,2,2)</f>
        <v>8.9162423676634184E-2</v>
      </c>
      <c r="BS125" s="12" t="s">
        <v>20</v>
      </c>
      <c r="BT125" s="5">
        <f>BW59</f>
        <v>11.476190476190476</v>
      </c>
      <c r="BU125" s="5">
        <f>BW99</f>
        <v>10.518518518518519</v>
      </c>
      <c r="BW125" s="12" t="s">
        <v>20</v>
      </c>
      <c r="BX125">
        <f>TTEST(BT125:BU125,BT129:BU129,2,2)</f>
        <v>0.53161606444481491</v>
      </c>
      <c r="CA125" s="12" t="s">
        <v>20</v>
      </c>
      <c r="CB125" s="5">
        <f>CE59</f>
        <v>31.047619047619047</v>
      </c>
      <c r="CC125" s="5">
        <f>CE99</f>
        <v>31.111111111111111</v>
      </c>
      <c r="CE125" s="12" t="s">
        <v>20</v>
      </c>
      <c r="CF125">
        <f>TTEST(CB125:CC125,CB129:CC129,2,2)</f>
        <v>2.7486834951891043E-2</v>
      </c>
    </row>
    <row r="126" spans="7:84" x14ac:dyDescent="0.25">
      <c r="G126" s="11" t="s">
        <v>21</v>
      </c>
      <c r="H126" s="5">
        <f>K60</f>
        <v>90.707964601769902</v>
      </c>
      <c r="I126" s="5">
        <f>K100</f>
        <v>89.840182648401822</v>
      </c>
      <c r="K126" s="11" t="s">
        <v>21</v>
      </c>
      <c r="L126">
        <f>TTEST(H126:I126,H130:I130,2,2)</f>
        <v>2.4636857847022075E-3</v>
      </c>
      <c r="O126" s="11" t="s">
        <v>21</v>
      </c>
      <c r="P126" s="5">
        <f>S60</f>
        <v>55.918141592920357</v>
      </c>
      <c r="Q126" s="5">
        <f>S100</f>
        <v>52.340182648401822</v>
      </c>
      <c r="S126" s="11" t="s">
        <v>21</v>
      </c>
      <c r="T126">
        <f>TTEST(P126:Q126,P130:Q130,2,2)</f>
        <v>3.9472780453064238E-3</v>
      </c>
      <c r="W126" s="11" t="s">
        <v>21</v>
      </c>
      <c r="X126" s="5">
        <f>AA60</f>
        <v>26.935840707964605</v>
      </c>
      <c r="Y126" s="5">
        <f>AA100</f>
        <v>30.136986301369863</v>
      </c>
      <c r="AA126" s="11" t="s">
        <v>21</v>
      </c>
      <c r="AB126">
        <f>TTEST(X126:Y126,X130:Y130,2,2)</f>
        <v>1.3280235574661223E-2</v>
      </c>
      <c r="AE126" s="11" t="s">
        <v>21</v>
      </c>
      <c r="AF126" s="5">
        <f>AI60</f>
        <v>6.6371681415929213</v>
      </c>
      <c r="AG126" s="5">
        <f>AI100</f>
        <v>4.4520547945205475</v>
      </c>
      <c r="AI126" s="11" t="s">
        <v>21</v>
      </c>
      <c r="AJ126">
        <f>TTEST(AF126:AG126,AF130:AG130,2,2)</f>
        <v>2.0833100225249278E-2</v>
      </c>
      <c r="AM126" s="11" t="s">
        <v>21</v>
      </c>
      <c r="AN126" s="5">
        <f>AQ60</f>
        <v>77.931415929203538</v>
      </c>
      <c r="AO126" s="5">
        <f>AQ100</f>
        <v>72.602739726027394</v>
      </c>
      <c r="AQ126" s="11" t="s">
        <v>21</v>
      </c>
      <c r="AR126">
        <f>TTEST(AN126:AO126,AN130:AO130,2,2)</f>
        <v>3.6387756099259191E-2</v>
      </c>
      <c r="AU126" s="11" t="s">
        <v>21</v>
      </c>
      <c r="AV126" s="5">
        <f>AY60</f>
        <v>88.938053097345133</v>
      </c>
      <c r="AW126" s="5">
        <f>AY100</f>
        <v>89.212328767123282</v>
      </c>
      <c r="AY126" s="11" t="s">
        <v>21</v>
      </c>
      <c r="AZ126">
        <f>TTEST(AV126:AW126,AV130:AW130,2,2)</f>
        <v>0.60103863517903955</v>
      </c>
      <c r="BC126" s="11" t="s">
        <v>21</v>
      </c>
      <c r="BD126" s="5">
        <f>BG60</f>
        <v>17.035398230088493</v>
      </c>
      <c r="BE126" s="5">
        <f>BG100</f>
        <v>16.837899543378995</v>
      </c>
      <c r="BG126" s="11" t="s">
        <v>21</v>
      </c>
      <c r="BH126">
        <f>TTEST(BD126:BE126,BD130:BE130,2,2)</f>
        <v>0.28216495936345587</v>
      </c>
      <c r="BK126" s="11" t="s">
        <v>21</v>
      </c>
      <c r="BL126" s="5">
        <f>BO60</f>
        <v>0.33185840707964603</v>
      </c>
      <c r="BM126" s="5">
        <f>BO100</f>
        <v>0.57077625570776247</v>
      </c>
      <c r="BO126" s="11" t="s">
        <v>21</v>
      </c>
      <c r="BP126">
        <f>TTEST(BL126:BM126,BL130:BM130,2,2)</f>
        <v>0.44517759583628747</v>
      </c>
      <c r="BS126" s="11" t="s">
        <v>21</v>
      </c>
      <c r="BT126" s="5">
        <f>BW60</f>
        <v>14.380530973451327</v>
      </c>
      <c r="BU126" s="5">
        <f>BW100</f>
        <v>12.214611872146119</v>
      </c>
      <c r="BW126" s="11" t="s">
        <v>21</v>
      </c>
      <c r="BX126">
        <f>TTEST(BT126:BU126,BT130:BU130,2,2)</f>
        <v>3.1888344951762987E-2</v>
      </c>
      <c r="CA126" s="11" t="s">
        <v>21</v>
      </c>
      <c r="CB126" s="5">
        <f>CE60</f>
        <v>14.823008849557523</v>
      </c>
      <c r="CC126" s="5">
        <f>CE100</f>
        <v>13.070776255707765</v>
      </c>
      <c r="CE126" s="11" t="s">
        <v>21</v>
      </c>
      <c r="CF126">
        <f>TTEST(CB126:CC126,CB130:CC130,2,2)</f>
        <v>0.2010486090750826</v>
      </c>
    </row>
    <row r="127" spans="7:84" x14ac:dyDescent="0.25">
      <c r="G127" s="14" t="s">
        <v>39</v>
      </c>
      <c r="O127" s="14" t="s">
        <v>39</v>
      </c>
      <c r="W127" s="14" t="s">
        <v>39</v>
      </c>
      <c r="AE127" s="14" t="s">
        <v>39</v>
      </c>
      <c r="AM127" s="14" t="s">
        <v>39</v>
      </c>
      <c r="AU127" s="14" t="s">
        <v>39</v>
      </c>
      <c r="BC127" s="14" t="s">
        <v>39</v>
      </c>
      <c r="BK127" s="14" t="s">
        <v>39</v>
      </c>
      <c r="BS127" s="14" t="s">
        <v>39</v>
      </c>
      <c r="CA127" s="14" t="s">
        <v>39</v>
      </c>
    </row>
    <row r="128" spans="7:84" x14ac:dyDescent="0.25">
      <c r="G128" s="2" t="s">
        <v>16</v>
      </c>
      <c r="H128" s="14" t="s">
        <v>37</v>
      </c>
      <c r="I128" s="14" t="s">
        <v>38</v>
      </c>
      <c r="O128" s="2"/>
      <c r="P128" s="14" t="s">
        <v>37</v>
      </c>
      <c r="Q128" s="14" t="s">
        <v>38</v>
      </c>
      <c r="W128" s="2"/>
      <c r="X128" s="14" t="s">
        <v>37</v>
      </c>
      <c r="Y128" s="14" t="s">
        <v>38</v>
      </c>
      <c r="AE128" s="2"/>
      <c r="AF128" s="14" t="s">
        <v>37</v>
      </c>
      <c r="AG128" s="14" t="s">
        <v>38</v>
      </c>
      <c r="AM128" s="2"/>
      <c r="AN128" s="14" t="s">
        <v>37</v>
      </c>
      <c r="AO128" s="14" t="s">
        <v>38</v>
      </c>
      <c r="AU128" s="2"/>
      <c r="AV128" s="14" t="s">
        <v>37</v>
      </c>
      <c r="AW128" s="14" t="s">
        <v>38</v>
      </c>
      <c r="BC128" s="2"/>
      <c r="BD128" s="14" t="s">
        <v>37</v>
      </c>
      <c r="BE128" s="14" t="s">
        <v>38</v>
      </c>
      <c r="BK128" s="2"/>
      <c r="BL128" s="14" t="s">
        <v>37</v>
      </c>
      <c r="BM128" s="14" t="s">
        <v>38</v>
      </c>
      <c r="BS128" s="2"/>
      <c r="BT128" s="14" t="s">
        <v>37</v>
      </c>
      <c r="BU128" s="14" t="s">
        <v>38</v>
      </c>
      <c r="CA128" s="2"/>
      <c r="CB128" s="14" t="s">
        <v>37</v>
      </c>
      <c r="CC128" s="14" t="s">
        <v>38</v>
      </c>
    </row>
    <row r="129" spans="7:81" x14ac:dyDescent="0.25">
      <c r="G129" s="12" t="s">
        <v>20</v>
      </c>
      <c r="H129" s="5">
        <f>L59</f>
        <v>12.42603550295858</v>
      </c>
      <c r="I129" s="5">
        <f>L99</f>
        <v>21.107266435986158</v>
      </c>
      <c r="O129" s="12" t="s">
        <v>20</v>
      </c>
      <c r="P129" s="5">
        <f>T59</f>
        <v>1.9723865877712032</v>
      </c>
      <c r="Q129" s="5">
        <f>T99</f>
        <v>1.3840830449826991</v>
      </c>
      <c r="W129" s="12" t="s">
        <v>20</v>
      </c>
      <c r="X129" s="5">
        <f>AB59</f>
        <v>41.025641025641022</v>
      </c>
      <c r="Y129" s="5">
        <f>AB99</f>
        <v>50.173010380622841</v>
      </c>
      <c r="AE129" s="12" t="s">
        <v>20</v>
      </c>
      <c r="AF129" s="5">
        <f>AJ59</f>
        <v>32.544378698224854</v>
      </c>
      <c r="AG129" s="5">
        <f>AJ99</f>
        <v>36.332179930795846</v>
      </c>
      <c r="AM129" s="12" t="s">
        <v>20</v>
      </c>
      <c r="AN129" s="5">
        <f>AR59</f>
        <v>40.433925049309664</v>
      </c>
      <c r="AO129" s="5">
        <f>AR99</f>
        <v>43.252595155709344</v>
      </c>
      <c r="AU129" s="12" t="s">
        <v>20</v>
      </c>
      <c r="AV129" s="5">
        <f>AZ59</f>
        <v>39.644970414201183</v>
      </c>
      <c r="AW129" s="5">
        <f>AZ99</f>
        <v>47.058823529411761</v>
      </c>
      <c r="BC129" s="12" t="s">
        <v>20</v>
      </c>
      <c r="BD129" s="5">
        <f>BH59</f>
        <v>1.1834319526627219</v>
      </c>
      <c r="BE129" s="5">
        <f>BH99</f>
        <v>2.422145328719723</v>
      </c>
      <c r="BK129" s="12" t="s">
        <v>20</v>
      </c>
      <c r="BL129" s="5">
        <f>BP59</f>
        <v>0.78895463510848129</v>
      </c>
      <c r="BM129" s="5">
        <f>BP99</f>
        <v>0.34602076124567477</v>
      </c>
      <c r="BS129" s="12" t="s">
        <v>20</v>
      </c>
      <c r="BT129" s="5">
        <f>BX59</f>
        <v>10.650887573964498</v>
      </c>
      <c r="BU129" s="5">
        <f>BX99</f>
        <v>13.84083044982699</v>
      </c>
      <c r="CA129" s="12" t="s">
        <v>20</v>
      </c>
      <c r="CB129" s="5">
        <f>CF59</f>
        <v>15.581854043392504</v>
      </c>
      <c r="CC129" s="5">
        <f>CF99</f>
        <v>20.069204152249135</v>
      </c>
    </row>
    <row r="130" spans="7:81" x14ac:dyDescent="0.25">
      <c r="G130" s="11" t="s">
        <v>21</v>
      </c>
      <c r="H130" s="5">
        <f>L60</f>
        <v>12.237442922374429</v>
      </c>
      <c r="I130" s="5">
        <f>L100</f>
        <v>19.582245430809401</v>
      </c>
      <c r="O130" s="11" t="s">
        <v>21</v>
      </c>
      <c r="P130" s="5">
        <f>T60</f>
        <v>2.8310502283105023</v>
      </c>
      <c r="Q130" s="5">
        <f>T100</f>
        <v>7.8328981723237598</v>
      </c>
      <c r="W130" s="11" t="s">
        <v>21</v>
      </c>
      <c r="X130" s="5">
        <f>AB60</f>
        <v>53.515981735159812</v>
      </c>
      <c r="Y130" s="5">
        <f>AB100</f>
        <v>59.138381201044389</v>
      </c>
      <c r="AE130" s="11" t="s">
        <v>21</v>
      </c>
      <c r="AF130" s="5">
        <f>AJ60</f>
        <v>15.342465753424658</v>
      </c>
      <c r="AG130" s="5">
        <f>AJ100</f>
        <v>13.838120104438643</v>
      </c>
      <c r="AM130" s="11" t="s">
        <v>21</v>
      </c>
      <c r="AN130" s="5">
        <f>AR60</f>
        <v>59.726027397260275</v>
      </c>
      <c r="AO130" s="5">
        <f>AR100</f>
        <v>61.749347258485642</v>
      </c>
      <c r="AU130" s="11" t="s">
        <v>21</v>
      </c>
      <c r="AV130" s="5">
        <f>AZ60</f>
        <v>87.031963470319639</v>
      </c>
      <c r="AW130" s="5">
        <f>AZ100</f>
        <v>89.556135770234988</v>
      </c>
      <c r="BC130" s="11" t="s">
        <v>21</v>
      </c>
      <c r="BD130" s="5">
        <f>BH60</f>
        <v>18.356164383561644</v>
      </c>
      <c r="BE130" s="5">
        <f>BH100</f>
        <v>24.543080939947782</v>
      </c>
      <c r="BK130" s="11" t="s">
        <v>21</v>
      </c>
      <c r="BL130" s="5">
        <f>BP60</f>
        <v>0.45662100456621002</v>
      </c>
      <c r="BM130" s="5">
        <f>BP100</f>
        <v>1.0443864229765014</v>
      </c>
      <c r="BS130" s="11" t="s">
        <v>21</v>
      </c>
      <c r="BT130" s="5">
        <f>BX60</f>
        <v>3.8356164383561646</v>
      </c>
      <c r="BU130" s="5">
        <f>BX100</f>
        <v>6.0052219321148828</v>
      </c>
      <c r="CA130" s="11" t="s">
        <v>21</v>
      </c>
      <c r="CB130" s="5">
        <f>CF60</f>
        <v>16.529680365296802</v>
      </c>
      <c r="CC130" s="5">
        <f>CF100</f>
        <v>21.801566579634464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Arealization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Bertacchi</dc:creator>
  <cp:lastModifiedBy>Michele Bertacchi</cp:lastModifiedBy>
  <dcterms:created xsi:type="dcterms:W3CDTF">2023-01-24T13:44:02Z</dcterms:created>
  <dcterms:modified xsi:type="dcterms:W3CDTF">2024-09-11T12:10:13Z</dcterms:modified>
</cp:coreProperties>
</file>