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ertgreene/Documents/Mef2c&amp;sleep/eLife VOR 012025/Tables/"/>
    </mc:Choice>
  </mc:AlternateContent>
  <xr:revisionPtr revIDLastSave="0" documentId="13_ncr:1_{AEF74D13-66C4-D240-BF04-BAE9E8F71CF6}" xr6:coauthVersionLast="47" xr6:coauthVersionMax="47" xr10:uidLastSave="{00000000-0000-0000-0000-000000000000}"/>
  <bookViews>
    <workbookView xWindow="4680" yWindow="740" windowWidth="25800" windowHeight="17200" activeTab="1" xr2:uid="{ED6DBD62-F5D7-8443-8237-7AA52940C1DE}"/>
  </bookViews>
  <sheets>
    <sheet name="Prob Cell type spec DEG  P(H|E)" sheetId="2" r:id="rId1"/>
    <sheet name="DEG type &amp; subtype distribution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6" l="1"/>
  <c r="F21" i="6"/>
  <c r="F20" i="6"/>
  <c r="F19" i="6"/>
  <c r="F23" i="6"/>
  <c r="B5" i="6"/>
  <c r="B4" i="6"/>
  <c r="B3" i="6"/>
  <c r="B2" i="6"/>
  <c r="M21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4" i="2"/>
  <c r="K21" i="2"/>
  <c r="L27" i="2"/>
  <c r="L28" i="2"/>
  <c r="L29" i="2"/>
  <c r="L30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4" i="2"/>
  <c r="J21" i="2"/>
  <c r="J14" i="2"/>
  <c r="J15" i="2"/>
  <c r="J16" i="2"/>
  <c r="J17" i="2"/>
  <c r="J18" i="2"/>
  <c r="J19" i="2"/>
  <c r="J20" i="2"/>
  <c r="J27" i="2"/>
  <c r="J28" i="2"/>
  <c r="J29" i="2"/>
  <c r="J30" i="2"/>
  <c r="J5" i="2"/>
  <c r="J6" i="2"/>
  <c r="J7" i="2"/>
  <c r="J8" i="2"/>
  <c r="J9" i="2"/>
  <c r="J10" i="2"/>
  <c r="J11" i="2"/>
  <c r="J12" i="2"/>
  <c r="J13" i="2"/>
  <c r="J4" i="2"/>
</calcChain>
</file>

<file path=xl/sharedStrings.xml><?xml version="1.0" encoding="utf-8"?>
<sst xmlns="http://schemas.openxmlformats.org/spreadsheetml/2006/main" count="71" uniqueCount="49">
  <si>
    <t>CELLTYPE</t>
  </si>
  <si>
    <t>MICRO</t>
  </si>
  <si>
    <t>ASTRO</t>
  </si>
  <si>
    <t>OLIGO</t>
  </si>
  <si>
    <t>OPC</t>
  </si>
  <si>
    <t>IN_Lamp5</t>
  </si>
  <si>
    <t>IN_Pvalb</t>
  </si>
  <si>
    <t>IN_Sncg</t>
  </si>
  <si>
    <t>IN_Sst</t>
  </si>
  <si>
    <t>IN_Vip</t>
  </si>
  <si>
    <t>PVM</t>
  </si>
  <si>
    <t>VLMC</t>
  </si>
  <si>
    <t>CS</t>
  </si>
  <si>
    <t>SD</t>
  </si>
  <si>
    <t># Genes (Median)</t>
  </si>
  <si>
    <t>CS_A1</t>
  </si>
  <si>
    <t>CS_A2</t>
  </si>
  <si>
    <t>CS_A5</t>
  </si>
  <si>
    <t>CS_A6</t>
  </si>
  <si>
    <t>SD_A3</t>
  </si>
  <si>
    <t>SD_A4</t>
  </si>
  <si>
    <t>SD_A7</t>
  </si>
  <si>
    <t>SD_A8</t>
  </si>
  <si>
    <t>EX_L2-3_IT</t>
  </si>
  <si>
    <t>EX_L4-5_IT</t>
  </si>
  <si>
    <t>EX_L5_IT</t>
  </si>
  <si>
    <t>EX_L6_IT</t>
  </si>
  <si>
    <t>EX_L5_ET</t>
  </si>
  <si>
    <t>EX_L5-6_NP</t>
  </si>
  <si>
    <t>EX_L6b</t>
  </si>
  <si>
    <t>EX_L6_CT</t>
  </si>
  <si>
    <t>Endothelial</t>
  </si>
  <si>
    <t>Pericytes</t>
  </si>
  <si>
    <t>Avg all samples</t>
  </si>
  <si>
    <t>sum=</t>
  </si>
  <si>
    <t>DEGtype</t>
  </si>
  <si>
    <t>DEGtype/GENEtype</t>
  </si>
  <si>
    <t>total</t>
  </si>
  <si>
    <t>DEGtype/DEGall</t>
  </si>
  <si>
    <t>DEGall</t>
  </si>
  <si>
    <t>P(H|E)</t>
  </si>
  <si>
    <t>cl</t>
  </si>
  <si>
    <t>subtype</t>
  </si>
  <si>
    <t>type</t>
  </si>
  <si>
    <t>Glia</t>
  </si>
  <si>
    <t>DEG fraction</t>
  </si>
  <si>
    <t>ExIT</t>
  </si>
  <si>
    <t>ExnonIT</t>
  </si>
  <si>
    <t>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</si>
</sst>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3" fillId="0" borderId="0" xfId="0" applyNumberFormat="1" applyFont="1"/>
    <xf numFmtId="1" fontId="3" fillId="0" borderId="0" xfId="0" applyNumberFormat="1" applyFont="1"/>
    <xf numFmtId="164" fontId="3" fillId="0" borderId="0" xfId="0" applyNumberFormat="1" applyFont="1"/>
    <xf numFmtId="0" fontId="2" fillId="0" borderId="15" xfId="0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left"/>
    </xf>
    <xf numFmtId="2" fontId="4" fillId="0" borderId="4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0" fontId="3" fillId="0" borderId="19" xfId="0" applyFont="1" applyBorder="1"/>
    <xf numFmtId="0" fontId="3" fillId="0" borderId="1" xfId="0" applyFont="1" applyBorder="1"/>
    <xf numFmtId="0" fontId="5" fillId="0" borderId="0" xfId="0" applyFont="1" applyAlignment="1">
      <alignment horizontal="left"/>
    </xf>
    <xf numFmtId="0" fontId="5" fillId="0" borderId="19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303784</xdr:colOff>
      <xdr:row>3</xdr:row>
      <xdr:rowOff>152400</xdr:rowOff>
    </xdr:from>
    <xdr:to>
      <xdr:col>25</xdr:col>
      <xdr:colOff>277516</xdr:colOff>
      <xdr:row>22</xdr:row>
      <xdr:rowOff>228600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CA4908-777B-E392-2705-276D825F1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9684" y="927100"/>
          <a:ext cx="8749432" cy="4686300"/>
        </a:xfrm>
        <a:prstGeom prst="rect">
          <a:avLst/>
        </a:prstGeom>
      </xdr:spPr>
    </xdr:pic>
    <xdr:clientData/>
  </xdr:twoCellAnchor>
  <xdr:oneCellAnchor>
    <xdr:from>
      <xdr:col>21</xdr:col>
      <xdr:colOff>685800</xdr:colOff>
      <xdr:row>13</xdr:row>
      <xdr:rowOff>177800</xdr:rowOff>
    </xdr:from>
    <xdr:ext cx="961610" cy="25400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BE6903C-C79B-F4F0-F4AB-78DCDFB6E7EE}"/>
            </a:ext>
          </a:extLst>
        </xdr:cNvPr>
        <xdr:cNvSpPr txBox="1"/>
      </xdr:nvSpPr>
      <xdr:spPr>
        <a:xfrm>
          <a:off x="19456400" y="3378200"/>
          <a:ext cx="96161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or, identically</a:t>
          </a:r>
        </a:p>
      </xdr:txBody>
    </xdr:sp>
    <xdr:clientData/>
  </xdr:oneCellAnchor>
  <xdr:twoCellAnchor editAs="oneCell">
    <xdr:from>
      <xdr:col>21</xdr:col>
      <xdr:colOff>232393</xdr:colOff>
      <xdr:row>16</xdr:row>
      <xdr:rowOff>76200</xdr:rowOff>
    </xdr:from>
    <xdr:to>
      <xdr:col>24</xdr:col>
      <xdr:colOff>812801</xdr:colOff>
      <xdr:row>19</xdr:row>
      <xdr:rowOff>50800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B5B60B8-28C8-D0D3-5E19-5924B840AD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7" t="18883" r="58006" b="64560"/>
        <a:stretch/>
      </xdr:blipFill>
      <xdr:spPr>
        <a:xfrm>
          <a:off x="19891993" y="4000500"/>
          <a:ext cx="3056908" cy="6985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F5820-1D99-754A-82D7-C8D48BEA5D90}">
  <dimension ref="A1:N30"/>
  <sheetViews>
    <sheetView workbookViewId="0">
      <selection activeCell="U30" sqref="U30"/>
    </sheetView>
  </sheetViews>
  <sheetFormatPr baseColWidth="10" defaultRowHeight="19" x14ac:dyDescent="0.25"/>
  <cols>
    <col min="1" max="1" width="23" style="3" customWidth="1"/>
    <col min="2" max="9" width="10.83203125" style="3"/>
    <col min="10" max="10" width="21.33203125" style="3" customWidth="1"/>
    <col min="11" max="11" width="12.6640625" style="3" customWidth="1"/>
    <col min="12" max="12" width="25.1640625" style="3" customWidth="1"/>
    <col min="13" max="13" width="17.33203125" style="3" customWidth="1"/>
    <col min="14" max="14" width="10.83203125" style="3"/>
    <col min="15" max="15" width="12.1640625" style="3" customWidth="1"/>
    <col min="16" max="16" width="7.6640625" style="3" customWidth="1"/>
    <col min="17" max="17" width="4.6640625" style="3" bestFit="1" customWidth="1"/>
    <col min="18" max="18" width="8.1640625" style="3" bestFit="1" customWidth="1"/>
    <col min="19" max="19" width="6.6640625" style="3" bestFit="1" customWidth="1"/>
    <col min="20" max="16384" width="10.83203125" style="3"/>
  </cols>
  <sheetData>
    <row r="1" spans="1:13" ht="20" thickBot="1" x14ac:dyDescent="0.3">
      <c r="A1" s="30" t="s">
        <v>14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3" ht="20" thickBot="1" x14ac:dyDescent="0.3">
      <c r="A2" s="31" t="s">
        <v>0</v>
      </c>
      <c r="B2" s="33" t="s">
        <v>12</v>
      </c>
      <c r="C2" s="33"/>
      <c r="D2" s="33"/>
      <c r="E2" s="33"/>
      <c r="F2" s="34" t="s">
        <v>13</v>
      </c>
      <c r="G2" s="35"/>
      <c r="H2" s="35"/>
      <c r="I2" s="36"/>
      <c r="J2" s="4"/>
      <c r="L2" s="1" t="s">
        <v>40</v>
      </c>
    </row>
    <row r="3" spans="1:13" ht="21" thickTop="1" thickBot="1" x14ac:dyDescent="0.3">
      <c r="A3" s="32"/>
      <c r="B3" s="5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7" t="s">
        <v>22</v>
      </c>
      <c r="J3" s="8" t="s">
        <v>33</v>
      </c>
      <c r="K3" s="9" t="s">
        <v>35</v>
      </c>
      <c r="L3" s="2" t="s">
        <v>36</v>
      </c>
      <c r="M3" s="3" t="s">
        <v>38</v>
      </c>
    </row>
    <row r="4" spans="1:13" ht="20" thickTop="1" x14ac:dyDescent="0.25">
      <c r="A4" s="10" t="s">
        <v>1</v>
      </c>
      <c r="B4" s="11">
        <v>1089</v>
      </c>
      <c r="C4" s="12">
        <v>1064</v>
      </c>
      <c r="D4" s="12">
        <v>531</v>
      </c>
      <c r="E4" s="12">
        <v>743</v>
      </c>
      <c r="F4" s="12">
        <v>919.5</v>
      </c>
      <c r="G4" s="12">
        <v>1205</v>
      </c>
      <c r="H4" s="12">
        <v>1169.5</v>
      </c>
      <c r="I4" s="13">
        <v>1123</v>
      </c>
      <c r="J4" s="14">
        <f>AVERAGE(B4:I4)</f>
        <v>980.5</v>
      </c>
      <c r="K4" s="15">
        <v>4</v>
      </c>
      <c r="L4" s="16">
        <f>K4/J4</f>
        <v>4.0795512493625704E-3</v>
      </c>
      <c r="M4" s="3">
        <f>K4/786</f>
        <v>5.0890585241730284E-3</v>
      </c>
    </row>
    <row r="5" spans="1:13" x14ac:dyDescent="0.25">
      <c r="A5" s="10" t="s">
        <v>2</v>
      </c>
      <c r="B5" s="11">
        <v>1500</v>
      </c>
      <c r="C5" s="12">
        <v>1597</v>
      </c>
      <c r="D5" s="12">
        <v>786.5</v>
      </c>
      <c r="E5" s="12">
        <v>1024.5</v>
      </c>
      <c r="F5" s="12">
        <v>1336</v>
      </c>
      <c r="G5" s="12">
        <v>1586</v>
      </c>
      <c r="H5" s="12">
        <v>1597</v>
      </c>
      <c r="I5" s="13">
        <v>1591</v>
      </c>
      <c r="J5" s="14">
        <f t="shared" ref="J5:J20" si="0">AVERAGE(B5:I5)</f>
        <v>1377.25</v>
      </c>
      <c r="K5" s="15">
        <v>19</v>
      </c>
      <c r="L5" s="16">
        <f t="shared" ref="L5:L30" si="1">K5/J5</f>
        <v>1.3795607188237431E-2</v>
      </c>
      <c r="M5" s="3">
        <f t="shared" ref="M5:M20" si="2">K5/786</f>
        <v>2.4173027989821884E-2</v>
      </c>
    </row>
    <row r="6" spans="1:13" x14ac:dyDescent="0.25">
      <c r="A6" s="10" t="s">
        <v>3</v>
      </c>
      <c r="B6" s="11">
        <v>1113</v>
      </c>
      <c r="C6" s="12">
        <v>1190</v>
      </c>
      <c r="D6" s="12">
        <v>632.5</v>
      </c>
      <c r="E6" s="12">
        <v>824</v>
      </c>
      <c r="F6" s="12">
        <v>989</v>
      </c>
      <c r="G6" s="12">
        <v>1265</v>
      </c>
      <c r="H6" s="12">
        <v>1303</v>
      </c>
      <c r="I6" s="13">
        <v>1241</v>
      </c>
      <c r="J6" s="14">
        <f t="shared" si="0"/>
        <v>1069.6875</v>
      </c>
      <c r="K6" s="15">
        <v>6</v>
      </c>
      <c r="L6" s="16">
        <f t="shared" si="1"/>
        <v>5.6091148115687993E-3</v>
      </c>
      <c r="M6" s="3">
        <f t="shared" si="2"/>
        <v>7.6335877862595417E-3</v>
      </c>
    </row>
    <row r="7" spans="1:13" x14ac:dyDescent="0.25">
      <c r="A7" s="10" t="s">
        <v>4</v>
      </c>
      <c r="B7" s="11">
        <v>1537</v>
      </c>
      <c r="C7" s="12">
        <v>1630</v>
      </c>
      <c r="D7" s="12">
        <v>794</v>
      </c>
      <c r="E7" s="12">
        <v>1072</v>
      </c>
      <c r="F7" s="12">
        <v>1408</v>
      </c>
      <c r="G7" s="12">
        <v>1557</v>
      </c>
      <c r="H7" s="12">
        <v>1691</v>
      </c>
      <c r="I7" s="13">
        <v>1699.5</v>
      </c>
      <c r="J7" s="14">
        <f t="shared" si="0"/>
        <v>1423.5625</v>
      </c>
      <c r="K7" s="15">
        <v>6</v>
      </c>
      <c r="L7" s="16">
        <f t="shared" si="1"/>
        <v>4.2147780655924835E-3</v>
      </c>
      <c r="M7" s="3">
        <f t="shared" si="2"/>
        <v>7.6335877862595417E-3</v>
      </c>
    </row>
    <row r="8" spans="1:13" x14ac:dyDescent="0.25">
      <c r="A8" s="10" t="s">
        <v>23</v>
      </c>
      <c r="B8" s="11">
        <v>2956</v>
      </c>
      <c r="C8" s="12">
        <v>3191</v>
      </c>
      <c r="D8" s="12">
        <v>1831</v>
      </c>
      <c r="E8" s="12">
        <v>2332</v>
      </c>
      <c r="F8" s="12">
        <v>2936</v>
      </c>
      <c r="G8" s="12">
        <v>3016</v>
      </c>
      <c r="H8" s="12">
        <v>3186.5</v>
      </c>
      <c r="I8" s="13">
        <v>3262</v>
      </c>
      <c r="J8" s="14">
        <f t="shared" si="0"/>
        <v>2838.8125</v>
      </c>
      <c r="K8" s="15">
        <v>170</v>
      </c>
      <c r="L8" s="16">
        <f t="shared" si="1"/>
        <v>5.9884194535567252E-2</v>
      </c>
      <c r="M8" s="3">
        <f t="shared" si="2"/>
        <v>0.21628498727735368</v>
      </c>
    </row>
    <row r="9" spans="1:13" x14ac:dyDescent="0.25">
      <c r="A9" s="10" t="s">
        <v>24</v>
      </c>
      <c r="B9" s="11">
        <v>2701</v>
      </c>
      <c r="C9" s="12">
        <v>2839</v>
      </c>
      <c r="D9" s="12">
        <v>1620.5</v>
      </c>
      <c r="E9" s="12">
        <v>2088</v>
      </c>
      <c r="F9" s="12">
        <v>2767</v>
      </c>
      <c r="G9" s="12">
        <v>2781</v>
      </c>
      <c r="H9" s="12">
        <v>3005</v>
      </c>
      <c r="I9" s="13">
        <v>2931</v>
      </c>
      <c r="J9" s="14">
        <f t="shared" si="0"/>
        <v>2591.5625</v>
      </c>
      <c r="K9" s="15">
        <v>119</v>
      </c>
      <c r="L9" s="16">
        <f t="shared" si="1"/>
        <v>4.5918244302423729E-2</v>
      </c>
      <c r="M9" s="3">
        <f t="shared" si="2"/>
        <v>0.15139949109414758</v>
      </c>
    </row>
    <row r="10" spans="1:13" x14ac:dyDescent="0.25">
      <c r="A10" s="10" t="s">
        <v>25</v>
      </c>
      <c r="B10" s="11">
        <v>2810</v>
      </c>
      <c r="C10" s="12">
        <v>3191.5</v>
      </c>
      <c r="D10" s="12">
        <v>1976.5</v>
      </c>
      <c r="E10" s="12">
        <v>2488</v>
      </c>
      <c r="F10" s="12">
        <v>3105.5</v>
      </c>
      <c r="G10" s="12">
        <v>3104</v>
      </c>
      <c r="H10" s="12">
        <v>3367</v>
      </c>
      <c r="I10" s="13">
        <v>3260</v>
      </c>
      <c r="J10" s="14">
        <f t="shared" si="0"/>
        <v>2912.8125</v>
      </c>
      <c r="K10" s="15">
        <v>153</v>
      </c>
      <c r="L10" s="16">
        <f t="shared" si="1"/>
        <v>5.2526552944962987E-2</v>
      </c>
      <c r="M10" s="3">
        <f t="shared" si="2"/>
        <v>0.19465648854961831</v>
      </c>
    </row>
    <row r="11" spans="1:13" x14ac:dyDescent="0.25">
      <c r="A11" s="10" t="s">
        <v>26</v>
      </c>
      <c r="B11" s="11">
        <v>2813</v>
      </c>
      <c r="C11" s="12">
        <v>3041</v>
      </c>
      <c r="D11" s="12">
        <v>1806</v>
      </c>
      <c r="E11" s="12">
        <v>2217</v>
      </c>
      <c r="F11" s="12">
        <v>2726</v>
      </c>
      <c r="G11" s="12">
        <v>2879</v>
      </c>
      <c r="H11" s="12">
        <v>3061</v>
      </c>
      <c r="I11" s="13">
        <v>3090</v>
      </c>
      <c r="J11" s="14">
        <f t="shared" si="0"/>
        <v>2704.125</v>
      </c>
      <c r="K11" s="15">
        <v>75</v>
      </c>
      <c r="L11" s="16">
        <f t="shared" si="1"/>
        <v>2.7735404243516851E-2</v>
      </c>
      <c r="M11" s="3">
        <f t="shared" si="2"/>
        <v>9.5419847328244281E-2</v>
      </c>
    </row>
    <row r="12" spans="1:13" x14ac:dyDescent="0.25">
      <c r="A12" s="10" t="s">
        <v>29</v>
      </c>
      <c r="B12" s="11">
        <v>2224</v>
      </c>
      <c r="C12" s="12">
        <v>3020.5</v>
      </c>
      <c r="D12" s="12">
        <v>1743</v>
      </c>
      <c r="E12" s="12">
        <v>2288</v>
      </c>
      <c r="F12" s="12">
        <v>2850.5</v>
      </c>
      <c r="G12" s="12">
        <v>2671</v>
      </c>
      <c r="H12" s="12">
        <v>3102.5</v>
      </c>
      <c r="I12" s="13">
        <v>3059.5</v>
      </c>
      <c r="J12" s="14">
        <f t="shared" si="0"/>
        <v>2619.875</v>
      </c>
      <c r="K12" s="15">
        <v>22</v>
      </c>
      <c r="L12" s="16">
        <f t="shared" si="1"/>
        <v>8.3973472016794695E-3</v>
      </c>
      <c r="M12" s="3">
        <f t="shared" si="2"/>
        <v>2.7989821882951654E-2</v>
      </c>
    </row>
    <row r="13" spans="1:13" x14ac:dyDescent="0.25">
      <c r="A13" s="10" t="s">
        <v>27</v>
      </c>
      <c r="B13" s="11">
        <v>2680</v>
      </c>
      <c r="C13" s="12">
        <v>3425</v>
      </c>
      <c r="D13" s="12">
        <v>2403.5</v>
      </c>
      <c r="E13" s="12">
        <v>2819</v>
      </c>
      <c r="F13" s="12">
        <v>3345</v>
      </c>
      <c r="G13" s="12">
        <v>3220</v>
      </c>
      <c r="H13" s="12">
        <v>3637</v>
      </c>
      <c r="I13" s="13">
        <v>3435</v>
      </c>
      <c r="J13" s="14">
        <f t="shared" si="0"/>
        <v>3120.5625</v>
      </c>
      <c r="K13" s="15">
        <v>8</v>
      </c>
      <c r="L13" s="16">
        <f t="shared" si="1"/>
        <v>2.5636403693244407E-3</v>
      </c>
      <c r="M13" s="3">
        <f t="shared" si="2"/>
        <v>1.0178117048346057E-2</v>
      </c>
    </row>
    <row r="14" spans="1:13" x14ac:dyDescent="0.25">
      <c r="A14" s="10" t="s">
        <v>28</v>
      </c>
      <c r="B14" s="11">
        <v>2316</v>
      </c>
      <c r="C14" s="12">
        <v>2395.5</v>
      </c>
      <c r="D14" s="12">
        <v>1367</v>
      </c>
      <c r="E14" s="12">
        <v>1807</v>
      </c>
      <c r="F14" s="12">
        <v>2250.5</v>
      </c>
      <c r="G14" s="12">
        <v>2276.5</v>
      </c>
      <c r="H14" s="12">
        <v>2516.5</v>
      </c>
      <c r="I14" s="13">
        <v>2463</v>
      </c>
      <c r="J14" s="14">
        <f t="shared" si="0"/>
        <v>2174</v>
      </c>
      <c r="K14" s="15">
        <v>5</v>
      </c>
      <c r="L14" s="16">
        <f t="shared" si="1"/>
        <v>2.2999080036798527E-3</v>
      </c>
      <c r="M14" s="3">
        <f t="shared" si="2"/>
        <v>6.3613231552162846E-3</v>
      </c>
    </row>
    <row r="15" spans="1:13" x14ac:dyDescent="0.25">
      <c r="A15" s="10" t="s">
        <v>30</v>
      </c>
      <c r="B15" s="11">
        <v>2792.5</v>
      </c>
      <c r="C15" s="12">
        <v>2834</v>
      </c>
      <c r="D15" s="12">
        <v>1629</v>
      </c>
      <c r="E15" s="12">
        <v>2071.5</v>
      </c>
      <c r="F15" s="12">
        <v>2580</v>
      </c>
      <c r="G15" s="12">
        <v>2715.5</v>
      </c>
      <c r="H15" s="12">
        <v>2949</v>
      </c>
      <c r="I15" s="13">
        <v>2926</v>
      </c>
      <c r="J15" s="14">
        <f t="shared" si="0"/>
        <v>2562.1875</v>
      </c>
      <c r="K15" s="15">
        <v>67</v>
      </c>
      <c r="L15" s="16">
        <f t="shared" si="1"/>
        <v>2.6149530430540309E-2</v>
      </c>
      <c r="M15" s="3">
        <f t="shared" si="2"/>
        <v>8.5241730279898217E-2</v>
      </c>
    </row>
    <row r="16" spans="1:13" x14ac:dyDescent="0.25">
      <c r="A16" s="10" t="s">
        <v>5</v>
      </c>
      <c r="B16" s="11">
        <v>2556</v>
      </c>
      <c r="C16" s="12">
        <v>3065</v>
      </c>
      <c r="D16" s="12">
        <v>2068</v>
      </c>
      <c r="E16" s="12">
        <v>2239</v>
      </c>
      <c r="F16" s="12">
        <v>2917</v>
      </c>
      <c r="G16" s="12">
        <v>2650</v>
      </c>
      <c r="H16" s="12">
        <v>2990.5</v>
      </c>
      <c r="I16" s="13">
        <v>2433</v>
      </c>
      <c r="J16" s="14">
        <f t="shared" si="0"/>
        <v>2614.8125</v>
      </c>
      <c r="K16" s="15">
        <v>0</v>
      </c>
      <c r="L16" s="16">
        <f t="shared" si="1"/>
        <v>0</v>
      </c>
      <c r="M16" s="3">
        <f t="shared" si="2"/>
        <v>0</v>
      </c>
    </row>
    <row r="17" spans="1:14" x14ac:dyDescent="0.25">
      <c r="A17" s="10" t="s">
        <v>6</v>
      </c>
      <c r="B17" s="11">
        <v>2146</v>
      </c>
      <c r="C17" s="12">
        <v>2809</v>
      </c>
      <c r="D17" s="12">
        <v>1557</v>
      </c>
      <c r="E17" s="12">
        <v>2055</v>
      </c>
      <c r="F17" s="12">
        <v>2519</v>
      </c>
      <c r="G17" s="12">
        <v>2666</v>
      </c>
      <c r="H17" s="12">
        <v>2878</v>
      </c>
      <c r="I17" s="13">
        <v>2866</v>
      </c>
      <c r="J17" s="14">
        <f t="shared" si="0"/>
        <v>2437</v>
      </c>
      <c r="K17" s="15">
        <v>44</v>
      </c>
      <c r="L17" s="16">
        <f t="shared" si="1"/>
        <v>1.8054985638079606E-2</v>
      </c>
      <c r="M17" s="3">
        <f t="shared" si="2"/>
        <v>5.5979643765903309E-2</v>
      </c>
    </row>
    <row r="18" spans="1:14" x14ac:dyDescent="0.25">
      <c r="A18" s="10" t="s">
        <v>7</v>
      </c>
      <c r="B18" s="11">
        <v>2014</v>
      </c>
      <c r="C18" s="12">
        <v>2294</v>
      </c>
      <c r="D18" s="12">
        <v>1270.5</v>
      </c>
      <c r="E18" s="12">
        <v>1617.5</v>
      </c>
      <c r="F18" s="12">
        <v>2081</v>
      </c>
      <c r="G18" s="12">
        <v>2186</v>
      </c>
      <c r="H18" s="12">
        <v>2407.5</v>
      </c>
      <c r="I18" s="13">
        <v>2370</v>
      </c>
      <c r="J18" s="14">
        <f t="shared" si="0"/>
        <v>2030.0625</v>
      </c>
      <c r="K18" s="15">
        <v>25</v>
      </c>
      <c r="L18" s="16">
        <f t="shared" si="1"/>
        <v>1.2314891782888459E-2</v>
      </c>
      <c r="M18" s="3">
        <f t="shared" si="2"/>
        <v>3.1806615776081425E-2</v>
      </c>
    </row>
    <row r="19" spans="1:14" x14ac:dyDescent="0.25">
      <c r="A19" s="10" t="s">
        <v>8</v>
      </c>
      <c r="B19" s="11">
        <v>2335</v>
      </c>
      <c r="C19" s="12">
        <v>2682</v>
      </c>
      <c r="D19" s="12">
        <v>1529.5</v>
      </c>
      <c r="E19" s="12">
        <v>1903.5</v>
      </c>
      <c r="F19" s="12">
        <v>2387</v>
      </c>
      <c r="G19" s="12">
        <v>2430</v>
      </c>
      <c r="H19" s="12">
        <v>2718</v>
      </c>
      <c r="I19" s="13">
        <v>2699</v>
      </c>
      <c r="J19" s="14">
        <f t="shared" si="0"/>
        <v>2335.5</v>
      </c>
      <c r="K19" s="15">
        <v>56</v>
      </c>
      <c r="L19" s="16">
        <f t="shared" si="1"/>
        <v>2.3977734960393921E-2</v>
      </c>
      <c r="M19" s="3">
        <f t="shared" si="2"/>
        <v>7.124681933842239E-2</v>
      </c>
    </row>
    <row r="20" spans="1:14" ht="20" thickBot="1" x14ac:dyDescent="0.3">
      <c r="A20" s="17" t="s">
        <v>9</v>
      </c>
      <c r="B20" s="18">
        <v>2437.5</v>
      </c>
      <c r="C20" s="19">
        <v>2360.5</v>
      </c>
      <c r="D20" s="19">
        <v>1520</v>
      </c>
      <c r="E20" s="19">
        <v>1781</v>
      </c>
      <c r="F20" s="19">
        <v>1929</v>
      </c>
      <c r="G20" s="19">
        <v>2253</v>
      </c>
      <c r="H20" s="19">
        <v>2467</v>
      </c>
      <c r="I20" s="20">
        <v>2401.5</v>
      </c>
      <c r="J20" s="14">
        <f t="shared" si="0"/>
        <v>2143.6875</v>
      </c>
      <c r="K20" s="15">
        <v>7</v>
      </c>
      <c r="L20" s="16">
        <f t="shared" si="1"/>
        <v>3.2654013236537507E-3</v>
      </c>
      <c r="M20" s="3">
        <f t="shared" si="2"/>
        <v>8.9058524173027988E-3</v>
      </c>
    </row>
    <row r="21" spans="1:14" x14ac:dyDescent="0.25">
      <c r="I21" s="21" t="s">
        <v>34</v>
      </c>
      <c r="J21" s="22">
        <f>SUM(J4:J20)</f>
        <v>37936</v>
      </c>
      <c r="K21" s="15">
        <f>SUM(K4:K20)</f>
        <v>786</v>
      </c>
      <c r="L21" s="24" t="s">
        <v>39</v>
      </c>
      <c r="M21" s="3">
        <f>SUM(M4:M20)</f>
        <v>0.99999999999999989</v>
      </c>
    </row>
    <row r="22" spans="1:14" x14ac:dyDescent="0.25">
      <c r="L22" s="16"/>
    </row>
    <row r="23" spans="1:14" x14ac:dyDescent="0.25">
      <c r="L23" s="16"/>
    </row>
    <row r="24" spans="1:14" x14ac:dyDescent="0.25">
      <c r="L24" s="16"/>
    </row>
    <row r="25" spans="1:14" x14ac:dyDescent="0.25">
      <c r="L25" s="16"/>
    </row>
    <row r="26" spans="1:14" x14ac:dyDescent="0.25">
      <c r="L26" s="16"/>
    </row>
    <row r="27" spans="1:14" x14ac:dyDescent="0.25">
      <c r="A27" s="6" t="s">
        <v>31</v>
      </c>
      <c r="B27" s="11">
        <v>1126</v>
      </c>
      <c r="C27" s="12">
        <v>1249.5</v>
      </c>
      <c r="D27" s="12">
        <v>660</v>
      </c>
      <c r="E27" s="12">
        <v>978</v>
      </c>
      <c r="F27" s="12">
        <v>1205.5</v>
      </c>
      <c r="G27" s="12">
        <v>1535</v>
      </c>
      <c r="H27" s="12">
        <v>1334</v>
      </c>
      <c r="I27" s="23">
        <v>1202</v>
      </c>
      <c r="J27" s="14">
        <f>AVERAGE(B27:I27)</f>
        <v>1161.25</v>
      </c>
      <c r="K27" s="15">
        <v>1</v>
      </c>
      <c r="L27" s="16">
        <f t="shared" si="1"/>
        <v>8.6114101184068897E-4</v>
      </c>
    </row>
    <row r="28" spans="1:14" x14ac:dyDescent="0.25">
      <c r="A28" s="6" t="s">
        <v>32</v>
      </c>
      <c r="B28" s="11">
        <v>1060</v>
      </c>
      <c r="C28" s="12">
        <v>1062</v>
      </c>
      <c r="D28" s="12">
        <v>505.5</v>
      </c>
      <c r="E28" s="12">
        <v>761</v>
      </c>
      <c r="F28" s="12">
        <v>949</v>
      </c>
      <c r="G28" s="12">
        <v>1280.5</v>
      </c>
      <c r="H28" s="12">
        <v>1240.5</v>
      </c>
      <c r="I28" s="23">
        <v>1165</v>
      </c>
      <c r="J28" s="14">
        <f>AVERAGE(B28:I28)</f>
        <v>1002.9375</v>
      </c>
      <c r="K28" s="15">
        <v>3</v>
      </c>
      <c r="L28" s="16">
        <f t="shared" si="1"/>
        <v>2.9912133108992334E-3</v>
      </c>
    </row>
    <row r="29" spans="1:14" x14ac:dyDescent="0.25">
      <c r="A29" s="6" t="s">
        <v>10</v>
      </c>
      <c r="B29" s="11">
        <v>1112</v>
      </c>
      <c r="C29" s="12">
        <v>1073.5</v>
      </c>
      <c r="D29" s="12">
        <v>576</v>
      </c>
      <c r="E29" s="12">
        <v>769</v>
      </c>
      <c r="F29" s="12">
        <v>988</v>
      </c>
      <c r="G29" s="12">
        <v>1268</v>
      </c>
      <c r="H29" s="12">
        <v>1108</v>
      </c>
      <c r="I29" s="23">
        <v>1120.5</v>
      </c>
      <c r="J29" s="14">
        <f>AVERAGE(B29:I29)</f>
        <v>1001.875</v>
      </c>
      <c r="K29" s="15">
        <v>0</v>
      </c>
      <c r="L29" s="16">
        <f t="shared" si="1"/>
        <v>0</v>
      </c>
      <c r="N29" s="3" t="s">
        <v>41</v>
      </c>
    </row>
    <row r="30" spans="1:14" x14ac:dyDescent="0.25">
      <c r="A30" s="6" t="s">
        <v>11</v>
      </c>
      <c r="B30" s="11">
        <v>1401</v>
      </c>
      <c r="C30" s="12">
        <v>1525</v>
      </c>
      <c r="D30" s="12">
        <v>763</v>
      </c>
      <c r="E30" s="12">
        <v>1025</v>
      </c>
      <c r="F30" s="12">
        <v>1441.5</v>
      </c>
      <c r="G30" s="12">
        <v>1591</v>
      </c>
      <c r="H30" s="12">
        <v>1575</v>
      </c>
      <c r="I30" s="23">
        <v>1589</v>
      </c>
      <c r="J30" s="14">
        <f>AVERAGE(B30:I30)</f>
        <v>1363.8125</v>
      </c>
      <c r="K30" s="15">
        <v>13</v>
      </c>
      <c r="L30" s="16">
        <f t="shared" si="1"/>
        <v>9.5321021034783012E-3</v>
      </c>
    </row>
  </sheetData>
  <mergeCells count="4">
    <mergeCell ref="A1:K1"/>
    <mergeCell ref="A2:A3"/>
    <mergeCell ref="B2:E2"/>
    <mergeCell ref="F2:I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5DD75-B4E8-3446-AC15-34F0199D2647}">
  <dimension ref="A1:F23"/>
  <sheetViews>
    <sheetView tabSelected="1" workbookViewId="0">
      <selection activeCell="N13" sqref="N13"/>
    </sheetView>
  </sheetViews>
  <sheetFormatPr baseColWidth="10" defaultRowHeight="19" x14ac:dyDescent="0.25"/>
  <cols>
    <col min="1" max="1" width="10.83203125" style="3"/>
    <col min="2" max="2" width="11.33203125" style="3" customWidth="1"/>
    <col min="3" max="4" width="10.83203125" style="3"/>
    <col min="5" max="5" width="13.6640625" style="3" customWidth="1"/>
    <col min="6" max="6" width="11.33203125" style="3" customWidth="1"/>
    <col min="7" max="16384" width="10.83203125" style="3"/>
  </cols>
  <sheetData>
    <row r="1" spans="1:6" s="27" customFormat="1" x14ac:dyDescent="0.25">
      <c r="A1" s="27" t="s">
        <v>43</v>
      </c>
      <c r="B1" s="27" t="s">
        <v>45</v>
      </c>
      <c r="E1" s="27" t="s">
        <v>42</v>
      </c>
      <c r="F1" s="27" t="s">
        <v>45</v>
      </c>
    </row>
    <row r="2" spans="1:6" x14ac:dyDescent="0.25">
      <c r="A2" s="3" t="s">
        <v>44</v>
      </c>
      <c r="B2" s="3">
        <f>SUM(F2:F5)</f>
        <v>4.4529262999999999E-2</v>
      </c>
      <c r="E2" s="28" t="s">
        <v>1</v>
      </c>
      <c r="F2" s="25">
        <v>5.0890589999999999E-3</v>
      </c>
    </row>
    <row r="3" spans="1:6" x14ac:dyDescent="0.25">
      <c r="A3" s="3" t="s">
        <v>46</v>
      </c>
      <c r="B3" s="3">
        <f>SUM(F6:F10)</f>
        <v>0.68575063599999997</v>
      </c>
      <c r="E3" s="28" t="s">
        <v>2</v>
      </c>
      <c r="F3" s="25">
        <v>2.4173027999999999E-2</v>
      </c>
    </row>
    <row r="4" spans="1:6" x14ac:dyDescent="0.25">
      <c r="A4" s="3" t="s">
        <v>47</v>
      </c>
      <c r="B4" s="3">
        <f>SUM(F11:F13)</f>
        <v>0.10178117</v>
      </c>
      <c r="E4" s="28" t="s">
        <v>3</v>
      </c>
      <c r="F4" s="25">
        <v>7.6335880000000002E-3</v>
      </c>
    </row>
    <row r="5" spans="1:6" x14ac:dyDescent="0.25">
      <c r="A5" s="3" t="s">
        <v>48</v>
      </c>
      <c r="B5" s="3">
        <f>SUM(F14:F18)</f>
        <v>0.16793893100000001</v>
      </c>
      <c r="E5" s="28" t="s">
        <v>4</v>
      </c>
      <c r="F5" s="25">
        <v>7.6335880000000002E-3</v>
      </c>
    </row>
    <row r="6" spans="1:6" x14ac:dyDescent="0.25">
      <c r="E6" s="28" t="s">
        <v>23</v>
      </c>
      <c r="F6" s="25">
        <v>0.21628498700000001</v>
      </c>
    </row>
    <row r="7" spans="1:6" x14ac:dyDescent="0.25">
      <c r="E7" s="28" t="s">
        <v>24</v>
      </c>
      <c r="F7" s="25">
        <v>0.151399491</v>
      </c>
    </row>
    <row r="8" spans="1:6" x14ac:dyDescent="0.25">
      <c r="E8" s="28" t="s">
        <v>25</v>
      </c>
      <c r="F8" s="25">
        <v>0.19465648899999999</v>
      </c>
    </row>
    <row r="9" spans="1:6" x14ac:dyDescent="0.25">
      <c r="E9" s="28" t="s">
        <v>26</v>
      </c>
      <c r="F9" s="25">
        <v>9.5419847000000002E-2</v>
      </c>
    </row>
    <row r="10" spans="1:6" x14ac:dyDescent="0.25">
      <c r="E10" s="28" t="s">
        <v>29</v>
      </c>
      <c r="F10" s="25">
        <v>2.7989822000000001E-2</v>
      </c>
    </row>
    <row r="11" spans="1:6" x14ac:dyDescent="0.25">
      <c r="E11" s="28" t="s">
        <v>27</v>
      </c>
      <c r="F11" s="25">
        <v>1.0178117E-2</v>
      </c>
    </row>
    <row r="12" spans="1:6" x14ac:dyDescent="0.25">
      <c r="E12" s="28" t="s">
        <v>28</v>
      </c>
      <c r="F12" s="25">
        <v>6.3613230000000003E-3</v>
      </c>
    </row>
    <row r="13" spans="1:6" x14ac:dyDescent="0.25">
      <c r="E13" s="28" t="s">
        <v>30</v>
      </c>
      <c r="F13" s="25">
        <v>8.5241730000000002E-2</v>
      </c>
    </row>
    <row r="14" spans="1:6" x14ac:dyDescent="0.25">
      <c r="E14" s="28" t="s">
        <v>5</v>
      </c>
      <c r="F14" s="25">
        <v>0</v>
      </c>
    </row>
    <row r="15" spans="1:6" x14ac:dyDescent="0.25">
      <c r="E15" s="28" t="s">
        <v>6</v>
      </c>
      <c r="F15" s="25">
        <v>5.5979644000000002E-2</v>
      </c>
    </row>
    <row r="16" spans="1:6" x14ac:dyDescent="0.25">
      <c r="E16" s="28" t="s">
        <v>7</v>
      </c>
      <c r="F16" s="25">
        <v>3.1806616000000003E-2</v>
      </c>
    </row>
    <row r="17" spans="5:6" x14ac:dyDescent="0.25">
      <c r="E17" s="28" t="s">
        <v>8</v>
      </c>
      <c r="F17" s="25">
        <v>7.1246819000000003E-2</v>
      </c>
    </row>
    <row r="18" spans="5:6" x14ac:dyDescent="0.25">
      <c r="E18" s="28" t="s">
        <v>9</v>
      </c>
      <c r="F18" s="25">
        <v>8.9058520000000006E-3</v>
      </c>
    </row>
    <row r="19" spans="5:6" x14ac:dyDescent="0.25">
      <c r="E19" s="28" t="s">
        <v>48</v>
      </c>
      <c r="F19" s="3">
        <f>SUM(F14:F18)</f>
        <v>0.16793893100000001</v>
      </c>
    </row>
    <row r="20" spans="5:6" x14ac:dyDescent="0.25">
      <c r="E20" s="28" t="s">
        <v>47</v>
      </c>
      <c r="F20" s="3">
        <f>SUM(F11:F13)</f>
        <v>0.10178117</v>
      </c>
    </row>
    <row r="21" spans="5:6" x14ac:dyDescent="0.25">
      <c r="E21" s="28" t="s">
        <v>46</v>
      </c>
      <c r="F21" s="3">
        <f>SUM(F6:F10)</f>
        <v>0.68575063599999997</v>
      </c>
    </row>
    <row r="22" spans="5:6" x14ac:dyDescent="0.25">
      <c r="E22" s="28" t="s">
        <v>44</v>
      </c>
      <c r="F22" s="3">
        <f>SUM(F2:F5)</f>
        <v>4.4529262999999999E-2</v>
      </c>
    </row>
    <row r="23" spans="5:6" x14ac:dyDescent="0.25">
      <c r="E23" s="29" t="s">
        <v>37</v>
      </c>
      <c r="F23" s="26">
        <f>SUM(F2:F18)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Prob Cell type spec DEG  P(H|E)</vt:lpstr>
      <vt:lpstr>DEG type &amp; subtype distribution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RobertW Greene</dc:creator>
  <cp:lastModifiedBy>RobertW Greene</cp:lastModifiedBy>
  <dcterms:created xsi:type="dcterms:W3CDTF">2023-11-30T15:18:47Z</dcterms:created>
  <dcterms:modified xsi:type="dcterms:W3CDTF">2025-01-24T17:43:07Z</dcterms:modified>
</cp:coreProperties>
</file>