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/>
  <mc:AlternateContent xmlns:mc="http://schemas.openxmlformats.org/markup-compatibility/2006">
    <mc:Choice Requires="x15">
      <x15ac:absPath xmlns:x15ac="http://schemas.microsoft.com/office/spreadsheetml/2010/11/ac" url="/Users/hong.yang/Learning/00_ongoing/00-ResearchProjects/00-SysMedicine/NAFLD/JNK/04.Manuscript/"/>
    </mc:Choice>
  </mc:AlternateContent>
  <xr:revisionPtr revIDLastSave="0" documentId="13_ncr:1_{D5FD913F-BFB5-5C40-A0CD-9261C5F90AA1}" xr6:coauthVersionLast="47" xr6:coauthVersionMax="47" xr10:uidLastSave="{00000000-0000-0000-0000-000000000000}"/>
  <bookViews>
    <workbookView xWindow="3660" yWindow="500" windowWidth="37040" windowHeight="21660" xr2:uid="{00000000-000D-0000-FFFF-FFFF00000000}"/>
  </bookViews>
  <sheets>
    <sheet name="All Analyses" sheetId="7" r:id="rId1"/>
    <sheet name="Basal" sheetId="1" r:id="rId2"/>
    <sheet name="Treatment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7" l="1"/>
  <c r="H35" i="7"/>
  <c r="P12" i="7" s="1"/>
  <c r="G35" i="7"/>
  <c r="D35" i="7"/>
  <c r="P6" i="7" s="1"/>
  <c r="C35" i="7"/>
  <c r="H34" i="7"/>
  <c r="P11" i="7" s="1"/>
  <c r="G34" i="7"/>
  <c r="D34" i="7"/>
  <c r="P5" i="7" s="1"/>
  <c r="C34" i="7"/>
  <c r="H33" i="7"/>
  <c r="P10" i="7" s="1"/>
  <c r="G33" i="7"/>
  <c r="D33" i="7"/>
  <c r="P4" i="7" s="1"/>
  <c r="C33" i="7"/>
  <c r="H32" i="7"/>
  <c r="P9" i="7" s="1"/>
  <c r="G32" i="7"/>
  <c r="D32" i="7"/>
  <c r="C32" i="7"/>
  <c r="H28" i="7"/>
  <c r="O12" i="7" s="1"/>
  <c r="G28" i="7"/>
  <c r="D28" i="7"/>
  <c r="O6" i="7" s="1"/>
  <c r="C28" i="7"/>
  <c r="H27" i="7"/>
  <c r="O11" i="7" s="1"/>
  <c r="G27" i="7"/>
  <c r="D27" i="7"/>
  <c r="O5" i="7" s="1"/>
  <c r="C27" i="7"/>
  <c r="H26" i="7"/>
  <c r="O10" i="7" s="1"/>
  <c r="G26" i="7"/>
  <c r="D26" i="7"/>
  <c r="O4" i="7" s="1"/>
  <c r="C26" i="7"/>
  <c r="H25" i="7"/>
  <c r="O9" i="7" s="1"/>
  <c r="G25" i="7"/>
  <c r="D25" i="7"/>
  <c r="O3" i="7" s="1"/>
  <c r="C25" i="7"/>
  <c r="H21" i="7"/>
  <c r="N12" i="7" s="1"/>
  <c r="G21" i="7"/>
  <c r="D21" i="7"/>
  <c r="N6" i="7" s="1"/>
  <c r="C21" i="7"/>
  <c r="H20" i="7"/>
  <c r="N11" i="7" s="1"/>
  <c r="G20" i="7"/>
  <c r="D20" i="7"/>
  <c r="N5" i="7" s="1"/>
  <c r="C20" i="7"/>
  <c r="H19" i="7"/>
  <c r="N10" i="7" s="1"/>
  <c r="G19" i="7"/>
  <c r="D19" i="7"/>
  <c r="N4" i="7" s="1"/>
  <c r="C19" i="7"/>
  <c r="H18" i="7"/>
  <c r="N9" i="7" s="1"/>
  <c r="G18" i="7"/>
  <c r="D18" i="7"/>
  <c r="N3" i="7" s="1"/>
  <c r="C18" i="7"/>
  <c r="H14" i="7"/>
  <c r="M12" i="7" s="1"/>
  <c r="G14" i="7"/>
  <c r="D14" i="7"/>
  <c r="M6" i="7" s="1"/>
  <c r="C14" i="7"/>
  <c r="H13" i="7"/>
  <c r="M11" i="7" s="1"/>
  <c r="G13" i="7"/>
  <c r="D13" i="7"/>
  <c r="M5" i="7" s="1"/>
  <c r="C13" i="7"/>
  <c r="H12" i="7"/>
  <c r="M10" i="7" s="1"/>
  <c r="G12" i="7"/>
  <c r="D12" i="7"/>
  <c r="M4" i="7" s="1"/>
  <c r="C12" i="7"/>
  <c r="H11" i="7"/>
  <c r="M9" i="7" s="1"/>
  <c r="G11" i="7"/>
  <c r="D11" i="7"/>
  <c r="M3" i="7" s="1"/>
  <c r="C11" i="7"/>
  <c r="H7" i="7"/>
  <c r="L12" i="7" s="1"/>
  <c r="G7" i="7"/>
  <c r="D7" i="7"/>
  <c r="L6" i="7" s="1"/>
  <c r="C7" i="7"/>
  <c r="H6" i="7"/>
  <c r="L11" i="7" s="1"/>
  <c r="G6" i="7"/>
  <c r="D6" i="7"/>
  <c r="L5" i="7" s="1"/>
  <c r="C6" i="7"/>
  <c r="H5" i="7"/>
  <c r="L10" i="7" s="1"/>
  <c r="G5" i="7"/>
  <c r="D5" i="7"/>
  <c r="L4" i="7" s="1"/>
  <c r="C5" i="7"/>
  <c r="H4" i="7"/>
  <c r="L9" i="7" s="1"/>
  <c r="G4" i="7"/>
  <c r="D4" i="7"/>
  <c r="L3" i="7" s="1"/>
  <c r="C4" i="7"/>
  <c r="M15" i="1"/>
  <c r="N15" i="1"/>
  <c r="O15" i="1"/>
  <c r="P15" i="1"/>
  <c r="Q15" i="1"/>
  <c r="L15" i="1"/>
  <c r="Q14" i="1"/>
  <c r="P14" i="1"/>
  <c r="O14" i="1"/>
  <c r="N14" i="1"/>
  <c r="M14" i="1"/>
  <c r="L14" i="1"/>
  <c r="Q13" i="1"/>
  <c r="P13" i="1"/>
  <c r="O13" i="1"/>
  <c r="N13" i="1"/>
  <c r="M13" i="1"/>
  <c r="L13" i="1"/>
  <c r="Q12" i="1"/>
  <c r="P12" i="1"/>
  <c r="O12" i="1"/>
  <c r="N12" i="1"/>
  <c r="M12" i="1"/>
  <c r="L12" i="1"/>
  <c r="L15" i="6"/>
  <c r="Q14" i="6"/>
  <c r="O14" i="6"/>
  <c r="M14" i="6"/>
  <c r="L14" i="6"/>
  <c r="P13" i="6"/>
  <c r="L13" i="6"/>
  <c r="Q12" i="6"/>
  <c r="O12" i="6"/>
  <c r="N12" i="6"/>
  <c r="M12" i="6"/>
  <c r="L12" i="6"/>
  <c r="M7" i="1"/>
  <c r="N7" i="1"/>
  <c r="O7" i="1"/>
  <c r="P7" i="1"/>
  <c r="Q7" i="1"/>
  <c r="L7" i="1"/>
  <c r="Q6" i="1"/>
  <c r="P6" i="1"/>
  <c r="O6" i="1"/>
  <c r="N6" i="1"/>
  <c r="M6" i="1"/>
  <c r="L6" i="1"/>
  <c r="Q5" i="1"/>
  <c r="P5" i="1"/>
  <c r="O5" i="1"/>
  <c r="N5" i="1"/>
  <c r="M5" i="1"/>
  <c r="L5" i="1"/>
  <c r="Q4" i="1"/>
  <c r="P4" i="1"/>
  <c r="O4" i="1"/>
  <c r="N4" i="1"/>
  <c r="M4" i="1"/>
  <c r="L4" i="1"/>
  <c r="O7" i="6"/>
  <c r="N7" i="6"/>
  <c r="L7" i="6"/>
  <c r="Q6" i="6"/>
  <c r="O6" i="6"/>
  <c r="M6" i="6"/>
  <c r="L6" i="6"/>
  <c r="Q5" i="6"/>
  <c r="M5" i="6"/>
  <c r="L5" i="6"/>
  <c r="Q4" i="6"/>
  <c r="O4" i="6"/>
  <c r="N4" i="6"/>
  <c r="M4" i="6"/>
  <c r="L4" i="6"/>
  <c r="P6" i="6" l="1"/>
  <c r="P14" i="6"/>
  <c r="P4" i="6"/>
  <c r="P5" i="6"/>
  <c r="M7" i="6"/>
  <c r="M15" i="6"/>
  <c r="N15" i="6"/>
  <c r="N13" i="6"/>
  <c r="N5" i="6"/>
  <c r="N14" i="6"/>
  <c r="N6" i="6"/>
  <c r="M13" i="6"/>
  <c r="O13" i="6"/>
  <c r="O5" i="6"/>
  <c r="O15" i="6"/>
  <c r="Q7" i="6"/>
  <c r="Q15" i="6"/>
  <c r="Q13" i="6"/>
  <c r="P12" i="6"/>
  <c r="P15" i="6" l="1"/>
  <c r="P7" i="6"/>
</calcChain>
</file>

<file path=xl/sharedStrings.xml><?xml version="1.0" encoding="utf-8"?>
<sst xmlns="http://schemas.openxmlformats.org/spreadsheetml/2006/main" count="174" uniqueCount="39">
  <si>
    <t>Resting %</t>
  </si>
  <si>
    <t>Distance (cm)</t>
  </si>
  <si>
    <t>Horizantal</t>
  </si>
  <si>
    <t>Bazal</t>
  </si>
  <si>
    <t>Stereotypic time (sn)</t>
  </si>
  <si>
    <t>Ambulatory time (sn)</t>
  </si>
  <si>
    <t>Standart Deviations</t>
  </si>
  <si>
    <t>Means</t>
  </si>
  <si>
    <t>Healthy Control</t>
  </si>
  <si>
    <t>Groups</t>
  </si>
  <si>
    <t>Stereotypic (second)</t>
  </si>
  <si>
    <t>Ambulatuvar (second)</t>
  </si>
  <si>
    <t>SPSS</t>
  </si>
  <si>
    <t>Animals</t>
  </si>
  <si>
    <t>Standard Deviations</t>
  </si>
  <si>
    <t>Stereotypic
time (second)</t>
  </si>
  <si>
    <t>Ambulatory
time (second)</t>
  </si>
  <si>
    <t>Resting
%</t>
  </si>
  <si>
    <t>Distance
(cm)</t>
  </si>
  <si>
    <t>Treatment</t>
  </si>
  <si>
    <t xml:space="preserve">Healthy Control </t>
  </si>
  <si>
    <t>Ambulatory
time (second);2)</t>
  </si>
  <si>
    <t>Stereotypic</t>
  </si>
  <si>
    <t>Ambulatory</t>
  </si>
  <si>
    <t>Resting</t>
  </si>
  <si>
    <t>Distance</t>
  </si>
  <si>
    <t>Stereotypic Movements</t>
  </si>
  <si>
    <t>Ambulatuvar Movements</t>
  </si>
  <si>
    <t>Rearing Movements</t>
  </si>
  <si>
    <t>Rearing (second)</t>
  </si>
  <si>
    <t>Rearing time (sn)</t>
  </si>
  <si>
    <t>Rearing time
(second)</t>
  </si>
  <si>
    <t>Rearing</t>
  </si>
  <si>
    <t>Sucrose</t>
  </si>
  <si>
    <t xml:space="preserve">Sucrose + JNK 30 mg/kg </t>
  </si>
  <si>
    <t xml:space="preserve">Sucrose + JNK 60 mg/kg </t>
  </si>
  <si>
    <t>Mean</t>
  </si>
  <si>
    <t>Sucrose + JNK 30 mg/kg</t>
  </si>
  <si>
    <t>Sucrose + JNK 60 mg/kg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</si>
</sst>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1" fontId="0" fillId="0" borderId="25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1" fontId="0" fillId="0" borderId="23" xfId="0" applyNumberFormat="1" applyBorder="1" applyAlignment="1">
      <alignment horizontal="center" vertical="center"/>
    </xf>
    <xf numFmtId="1" fontId="0" fillId="0" borderId="22" xfId="0" applyNumberForma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Analyses'!$K$3</c:f>
              <c:strCache>
                <c:ptCount val="1"/>
                <c:pt idx="0">
                  <c:v>Healthy Control 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('All Analyses'!$L$9,'All Analyses'!$M$9,'All Analyses'!$N$9)</c:f>
                <c:numCache>
                  <c:formatCode>General</c:formatCode>
                  <c:ptCount val="3"/>
                  <c:pt idx="0">
                    <c:v>14</c:v>
                  </c:pt>
                  <c:pt idx="1">
                    <c:v>36.5</c:v>
                  </c:pt>
                  <c:pt idx="2">
                    <c:v>22.720000000000002</c:v>
                  </c:pt>
                </c:numCache>
              </c:numRef>
            </c:plus>
            <c:minus>
              <c:numRef>
                <c:f>('All Analyses'!$L$9,'All Analyses'!$M$9,'All Analyses'!$N$9)</c:f>
                <c:numCache>
                  <c:formatCode>General</c:formatCode>
                  <c:ptCount val="3"/>
                  <c:pt idx="0">
                    <c:v>14</c:v>
                  </c:pt>
                  <c:pt idx="1">
                    <c:v>36.5</c:v>
                  </c:pt>
                  <c:pt idx="2">
                    <c:v>22.720000000000002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('All Analyses'!$L$2:$M$2,'All Analyses'!$N$2)</c:f>
              <c:strCache>
                <c:ptCount val="3"/>
                <c:pt idx="0">
                  <c:v>Stereotypic Movements</c:v>
                </c:pt>
                <c:pt idx="1">
                  <c:v>Ambulatuvar Movements</c:v>
                </c:pt>
                <c:pt idx="2">
                  <c:v>Rearing Movements</c:v>
                </c:pt>
              </c:strCache>
            </c:strRef>
          </c:cat>
          <c:val>
            <c:numRef>
              <c:f>('All Analyses'!$L$3:$M$3,'All Analyses'!$N$3)</c:f>
              <c:numCache>
                <c:formatCode>0.0</c:formatCode>
                <c:ptCount val="3"/>
                <c:pt idx="0">
                  <c:v>74.210000000000008</c:v>
                </c:pt>
                <c:pt idx="1">
                  <c:v>124.08</c:v>
                </c:pt>
                <c:pt idx="2">
                  <c:v>29.990000000000002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D5-458F-B836-42CF29799672}"/>
            </c:ext>
          </c:extLst>
        </c:ser>
        <c:ser>
          <c:idx val="1"/>
          <c:order val="1"/>
          <c:tx>
            <c:strRef>
              <c:f>'All Analyses'!$K$4</c:f>
              <c:strCache>
                <c:ptCount val="1"/>
                <c:pt idx="0">
                  <c:v>Sucrose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('All Analyses'!$L$10,'All Analyses'!$M$10,'All Analyses'!$N$10)</c:f>
                <c:numCache>
                  <c:formatCode>General</c:formatCode>
                  <c:ptCount val="3"/>
                  <c:pt idx="0">
                    <c:v>17.240000000000002</c:v>
                  </c:pt>
                  <c:pt idx="1">
                    <c:v>19.100000000000001</c:v>
                  </c:pt>
                  <c:pt idx="2">
                    <c:v>12.49</c:v>
                  </c:pt>
                </c:numCache>
              </c:numRef>
            </c:plus>
            <c:minus>
              <c:numRef>
                <c:f>('All Analyses'!$L$10,'All Analyses'!$M$10,'All Analyses'!$N$10)</c:f>
                <c:numCache>
                  <c:formatCode>General</c:formatCode>
                  <c:ptCount val="3"/>
                  <c:pt idx="0">
                    <c:v>17.240000000000002</c:v>
                  </c:pt>
                  <c:pt idx="1">
                    <c:v>19.100000000000001</c:v>
                  </c:pt>
                  <c:pt idx="2">
                    <c:v>12.49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('All Analyses'!$L$2:$M$2,'All Analyses'!$N$2)</c:f>
              <c:strCache>
                <c:ptCount val="3"/>
                <c:pt idx="0">
                  <c:v>Stereotypic Movements</c:v>
                </c:pt>
                <c:pt idx="1">
                  <c:v>Ambulatuvar Movements</c:v>
                </c:pt>
                <c:pt idx="2">
                  <c:v>Rearing Movements</c:v>
                </c:pt>
              </c:strCache>
            </c:strRef>
          </c:cat>
          <c:val>
            <c:numRef>
              <c:f>('All Analyses'!$L$4:$M$4,'All Analyses'!$N$4)</c:f>
              <c:numCache>
                <c:formatCode>0.0</c:formatCode>
                <c:ptCount val="3"/>
                <c:pt idx="0">
                  <c:v>83.5</c:v>
                </c:pt>
                <c:pt idx="1">
                  <c:v>140.28</c:v>
                </c:pt>
                <c:pt idx="2">
                  <c:v>35.379999999999995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D5-458F-B836-42CF29799672}"/>
            </c:ext>
          </c:extLst>
        </c:ser>
        <c:ser>
          <c:idx val="5"/>
          <c:order val="2"/>
          <c:tx>
            <c:strRef>
              <c:f>'All Analyses'!$K$5</c:f>
              <c:strCache>
                <c:ptCount val="1"/>
                <c:pt idx="0">
                  <c:v>Sucrose + JNK 30 mg/kg 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('All Analyses'!$L$11,'All Analyses'!$M$11,'All Analyses'!$N$11)</c:f>
                <c:numCache>
                  <c:formatCode>General</c:formatCode>
                  <c:ptCount val="3"/>
                  <c:pt idx="0">
                    <c:v>26.310000000000002</c:v>
                  </c:pt>
                  <c:pt idx="1">
                    <c:v>55.58</c:v>
                  </c:pt>
                  <c:pt idx="2">
                    <c:v>16.080000000000002</c:v>
                  </c:pt>
                </c:numCache>
              </c:numRef>
            </c:plus>
            <c:minus>
              <c:numRef>
                <c:f>('All Analyses'!$L$11,'All Analyses'!$M$11,'All Analyses'!$N$11)</c:f>
                <c:numCache>
                  <c:formatCode>General</c:formatCode>
                  <c:ptCount val="3"/>
                  <c:pt idx="0">
                    <c:v>26.310000000000002</c:v>
                  </c:pt>
                  <c:pt idx="1">
                    <c:v>55.58</c:v>
                  </c:pt>
                  <c:pt idx="2">
                    <c:v>16.080000000000002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('All Analyses'!$L$2:$M$2,'All Analyses'!$N$2)</c:f>
              <c:strCache>
                <c:ptCount val="3"/>
                <c:pt idx="0">
                  <c:v>Stereotypic Movements</c:v>
                </c:pt>
                <c:pt idx="1">
                  <c:v>Ambulatuvar Movements</c:v>
                </c:pt>
                <c:pt idx="2">
                  <c:v>Rearing Movements</c:v>
                </c:pt>
              </c:strCache>
            </c:strRef>
          </c:cat>
          <c:val>
            <c:numRef>
              <c:f>('All Analyses'!$L$5:$M$5,'All Analyses'!$N$5)</c:f>
              <c:numCache>
                <c:formatCode>0.0</c:formatCode>
                <c:ptCount val="3"/>
                <c:pt idx="0">
                  <c:v>78.86</c:v>
                </c:pt>
                <c:pt idx="1">
                  <c:v>125.85000000000001</c:v>
                </c:pt>
                <c:pt idx="2">
                  <c:v>35.659999999999997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6D5-458F-B836-42CF29799672}"/>
            </c:ext>
          </c:extLst>
        </c:ser>
        <c:ser>
          <c:idx val="2"/>
          <c:order val="3"/>
          <c:tx>
            <c:strRef>
              <c:f>'All Analyses'!$K$6</c:f>
              <c:strCache>
                <c:ptCount val="1"/>
                <c:pt idx="0">
                  <c:v>Sucrose + JNK 60 mg/kg 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('All Analyses'!$L$12,'All Analyses'!$M$12,'All Analyses'!$N$12)</c:f>
                <c:numCache>
                  <c:formatCode>General</c:formatCode>
                  <c:ptCount val="3"/>
                  <c:pt idx="0">
                    <c:v>23.1</c:v>
                  </c:pt>
                  <c:pt idx="1">
                    <c:v>42.76</c:v>
                  </c:pt>
                  <c:pt idx="2">
                    <c:v>10.43</c:v>
                  </c:pt>
                </c:numCache>
              </c:numRef>
            </c:plus>
            <c:minus>
              <c:numRef>
                <c:f>('All Analyses'!$L$12,'All Analyses'!$M$12,'All Analyses'!$N$12)</c:f>
                <c:numCache>
                  <c:formatCode>General</c:formatCode>
                  <c:ptCount val="3"/>
                  <c:pt idx="0">
                    <c:v>23.1</c:v>
                  </c:pt>
                  <c:pt idx="1">
                    <c:v>42.76</c:v>
                  </c:pt>
                  <c:pt idx="2">
                    <c:v>10.43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('All Analyses'!$L$2:$M$2,'All Analyses'!$N$2)</c:f>
              <c:strCache>
                <c:ptCount val="3"/>
                <c:pt idx="0">
                  <c:v>Stereotypic Movements</c:v>
                </c:pt>
                <c:pt idx="1">
                  <c:v>Ambulatuvar Movements</c:v>
                </c:pt>
                <c:pt idx="2">
                  <c:v>Rearing Movements</c:v>
                </c:pt>
              </c:strCache>
            </c:strRef>
          </c:cat>
          <c:val>
            <c:numRef>
              <c:f>('All Analyses'!$L$6:$M$6,'All Analyses'!$N$6)</c:f>
              <c:numCache>
                <c:formatCode>0.0</c:formatCode>
                <c:ptCount val="3"/>
                <c:pt idx="0">
                  <c:v>79.930000000000007</c:v>
                </c:pt>
                <c:pt idx="1">
                  <c:v>126.37</c:v>
                </c:pt>
                <c:pt idx="2">
                  <c:v>28.240000000000002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6D5-458F-B836-42CF29799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302912"/>
        <c:axId val="12312480"/>
      </c:barChart>
      <c:catAx>
        <c:axId val="1230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12480"/>
        <c:crosses val="autoZero"/>
        <c:auto val="1"/>
        <c:lblAlgn val="ctr"/>
        <c:lblOffset val="100"/>
        <c:noMultiLvlLbl val="0"/>
      </c:catAx>
      <c:valAx>
        <c:axId val="12312480"/>
        <c:scaling>
          <c:orientation val="minMax"/>
          <c:max val="19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 b="1">
                    <a:solidFill>
                      <a:schemeClr val="tx1"/>
                    </a:solidFill>
                  </a:rPr>
                  <a:t>Seconds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02912"/>
        <c:crosses val="autoZero"/>
        <c:crossBetween val="between"/>
        <c:majorUnit val="30"/>
        <c:minorUnit val="6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Resting</a:t>
            </a:r>
            <a:r>
              <a:rPr lang="tr-TR" b="1">
                <a:solidFill>
                  <a:schemeClr val="tx1"/>
                </a:solidFill>
              </a:rPr>
              <a:t> %</a:t>
            </a:r>
            <a:endParaRPr lang="en-US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Analyses'!$O$2</c:f>
              <c:strCache>
                <c:ptCount val="1"/>
                <c:pt idx="0">
                  <c:v>Resting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'All Analyses'!$O$9:$O$12</c:f>
                <c:numCache>
                  <c:formatCode>General</c:formatCode>
                  <c:ptCount val="4"/>
                  <c:pt idx="0">
                    <c:v>4.5199999999999996</c:v>
                  </c:pt>
                  <c:pt idx="1">
                    <c:v>2.4299999999999997</c:v>
                  </c:pt>
                  <c:pt idx="2">
                    <c:v>8.85</c:v>
                  </c:pt>
                  <c:pt idx="3">
                    <c:v>7.2799999999999994</c:v>
                  </c:pt>
                </c:numCache>
              </c:numRef>
            </c:plus>
            <c:minus>
              <c:numRef>
                <c:f>'All Analyses'!$O$9:$O$12</c:f>
                <c:numCache>
                  <c:formatCode>General</c:formatCode>
                  <c:ptCount val="4"/>
                  <c:pt idx="0">
                    <c:v>4.5199999999999996</c:v>
                  </c:pt>
                  <c:pt idx="1">
                    <c:v>2.4299999999999997</c:v>
                  </c:pt>
                  <c:pt idx="2">
                    <c:v>8.85</c:v>
                  </c:pt>
                  <c:pt idx="3">
                    <c:v>7.2799999999999994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'All Analyses'!$K$3:$K$6</c:f>
              <c:strCache>
                <c:ptCount val="4"/>
                <c:pt idx="0">
                  <c:v>Healthy Control </c:v>
                </c:pt>
                <c:pt idx="1">
                  <c:v>Sucrose</c:v>
                </c:pt>
                <c:pt idx="2">
                  <c:v>Sucrose + JNK 30 mg/kg </c:v>
                </c:pt>
                <c:pt idx="3">
                  <c:v>Sucrose + JNK 60 mg/kg </c:v>
                </c:pt>
              </c:strCache>
            </c:strRef>
          </c:cat>
          <c:val>
            <c:numRef>
              <c:f>'All Analyses'!$O$3:$O$6</c:f>
              <c:numCache>
                <c:formatCode>0.0</c:formatCode>
                <c:ptCount val="4"/>
                <c:pt idx="0">
                  <c:v>62.28</c:v>
                </c:pt>
                <c:pt idx="1">
                  <c:v>58.089999999999996</c:v>
                </c:pt>
                <c:pt idx="2">
                  <c:v>60.82</c:v>
                </c:pt>
                <c:pt idx="3">
                  <c:v>61.5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F4-4F07-9E13-2FDE325E4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overlap val="-27"/>
        <c:axId val="269066416"/>
        <c:axId val="269071824"/>
      </c:barChart>
      <c:catAx>
        <c:axId val="26906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071824"/>
        <c:crosses val="autoZero"/>
        <c:auto val="1"/>
        <c:lblAlgn val="ctr"/>
        <c:lblOffset val="100"/>
        <c:noMultiLvlLbl val="0"/>
      </c:catAx>
      <c:valAx>
        <c:axId val="269071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 b="1">
                    <a:solidFill>
                      <a:schemeClr val="tx1"/>
                    </a:solidFill>
                  </a:rPr>
                  <a:t>%</a:t>
                </a:r>
                <a:r>
                  <a:rPr lang="tr-TR" b="1" baseline="0">
                    <a:solidFill>
                      <a:schemeClr val="tx1"/>
                    </a:solidFill>
                  </a:rPr>
                  <a:t> Values</a:t>
                </a:r>
                <a:endParaRPr lang="tr-TR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066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tr-TR" b="1">
                <a:solidFill>
                  <a:schemeClr val="tx1"/>
                </a:solidFill>
              </a:rPr>
              <a:t>Distance</a:t>
            </a:r>
            <a:r>
              <a:rPr lang="tr-TR" b="1" baseline="0">
                <a:solidFill>
                  <a:schemeClr val="tx1"/>
                </a:solidFill>
              </a:rPr>
              <a:t> Traveled</a:t>
            </a:r>
            <a:endParaRPr lang="en-US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Analyses'!$P$2</c:f>
              <c:strCache>
                <c:ptCount val="1"/>
                <c:pt idx="0">
                  <c:v>Distance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'All Analyses'!$P$9:$P$12</c:f>
                <c:numCache>
                  <c:formatCode>General</c:formatCode>
                  <c:ptCount val="4"/>
                  <c:pt idx="0">
                    <c:v>277.42</c:v>
                  </c:pt>
                  <c:pt idx="1">
                    <c:v>188.44</c:v>
                  </c:pt>
                  <c:pt idx="2">
                    <c:v>402.08</c:v>
                  </c:pt>
                  <c:pt idx="3">
                    <c:v>379.06</c:v>
                  </c:pt>
                </c:numCache>
              </c:numRef>
            </c:plus>
            <c:minus>
              <c:numRef>
                <c:f>'All Analyses'!$P$9:$P$12</c:f>
                <c:numCache>
                  <c:formatCode>General</c:formatCode>
                  <c:ptCount val="4"/>
                  <c:pt idx="0">
                    <c:v>277.42</c:v>
                  </c:pt>
                  <c:pt idx="1">
                    <c:v>188.44</c:v>
                  </c:pt>
                  <c:pt idx="2">
                    <c:v>402.08</c:v>
                  </c:pt>
                  <c:pt idx="3">
                    <c:v>379.06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'All Analyses'!$K$3:$K$6</c:f>
              <c:strCache>
                <c:ptCount val="4"/>
                <c:pt idx="0">
                  <c:v>Healthy Control </c:v>
                </c:pt>
                <c:pt idx="1">
                  <c:v>Sucrose</c:v>
                </c:pt>
                <c:pt idx="2">
                  <c:v>Sucrose + JNK 30 mg/kg </c:v>
                </c:pt>
                <c:pt idx="3">
                  <c:v>Sucrose + JNK 60 mg/kg </c:v>
                </c:pt>
              </c:strCache>
            </c:strRef>
          </c:cat>
          <c:val>
            <c:numRef>
              <c:f>'All Analyses'!$P$3:$P$6</c:f>
              <c:numCache>
                <c:formatCode>0.0</c:formatCode>
                <c:ptCount val="4"/>
                <c:pt idx="0">
                  <c:v>1325.51</c:v>
                </c:pt>
                <c:pt idx="1">
                  <c:v>1398.79</c:v>
                </c:pt>
                <c:pt idx="2">
                  <c:v>1303.3599999999999</c:v>
                </c:pt>
                <c:pt idx="3">
                  <c:v>1314.07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4F-447C-95F6-E37A2C91A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overlap val="-27"/>
        <c:axId val="269066416"/>
        <c:axId val="269071824"/>
      </c:barChart>
      <c:catAx>
        <c:axId val="26906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071824"/>
        <c:crosses val="autoZero"/>
        <c:auto val="1"/>
        <c:lblAlgn val="ctr"/>
        <c:lblOffset val="100"/>
        <c:noMultiLvlLbl val="0"/>
      </c:catAx>
      <c:valAx>
        <c:axId val="269071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 b="1">
                    <a:solidFill>
                      <a:schemeClr val="tx1"/>
                    </a:solidFill>
                  </a:rPr>
                  <a:t>centimeters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9066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13</xdr:row>
      <xdr:rowOff>0</xdr:rowOff>
    </xdr:from>
    <xdr:to>
      <xdr:col>13</xdr:col>
      <xdr:colOff>1155700</xdr:colOff>
      <xdr:row>27</xdr:row>
      <xdr:rowOff>136800</xdr:rowOff>
    </xdr:to>
    <xdr:graphicFrame macro="">
      <xdr:nvGraphicFramePr>
        <xdr:cNvPr id="8" name="Grafik 7">
          <a:extLst>
            <a:ext uri="{FF2B5EF4-FFF2-40B4-BE49-F238E27FC236}">
              <a16:creationId xmlns:a16="http://schemas.microsoft.com/office/drawing/2014/main" id="{6EBA04D9-9A6D-5F8B-6469-7A187B1B50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6350</xdr:colOff>
      <xdr:row>43</xdr:row>
      <xdr:rowOff>88900</xdr:rowOff>
    </xdr:from>
    <xdr:to>
      <xdr:col>13</xdr:col>
      <xdr:colOff>1168400</xdr:colOff>
      <xdr:row>56</xdr:row>
      <xdr:rowOff>9800</xdr:rowOff>
    </xdr:to>
    <xdr:graphicFrame macro="">
      <xdr:nvGraphicFramePr>
        <xdr:cNvPr id="9" name="Grafik 8">
          <a:extLst>
            <a:ext uri="{FF2B5EF4-FFF2-40B4-BE49-F238E27FC236}">
              <a16:creationId xmlns:a16="http://schemas.microsoft.com/office/drawing/2014/main" id="{39334BDA-9722-0F52-18EE-35C76699D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3174</xdr:colOff>
      <xdr:row>29</xdr:row>
      <xdr:rowOff>63499</xdr:rowOff>
    </xdr:from>
    <xdr:to>
      <xdr:col>13</xdr:col>
      <xdr:colOff>1155700</xdr:colOff>
      <xdr:row>42</xdr:row>
      <xdr:rowOff>101874</xdr:rowOff>
    </xdr:to>
    <xdr:graphicFrame macro="">
      <xdr:nvGraphicFramePr>
        <xdr:cNvPr id="10" name="Grafik 9">
          <a:extLst>
            <a:ext uri="{FF2B5EF4-FFF2-40B4-BE49-F238E27FC236}">
              <a16:creationId xmlns:a16="http://schemas.microsoft.com/office/drawing/2014/main" id="{9C4FD206-11B1-4BE2-B22E-74A3386CC9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54BA1-28DC-4ABA-947F-7A7A64EBF950}">
  <dimension ref="A1:P72"/>
  <sheetViews>
    <sheetView tabSelected="1" zoomScaleNormal="100" workbookViewId="0">
      <selection activeCell="B2" sqref="B2:D2"/>
    </sheetView>
  </sheetViews>
  <sheetFormatPr baseColWidth="10" defaultColWidth="9.1640625" defaultRowHeight="15" x14ac:dyDescent="0.2"/>
  <cols>
    <col min="1" max="1" width="3.33203125" style="1" customWidth="1"/>
    <col min="2" max="2" width="20.6640625" style="1" customWidth="1"/>
    <col min="3" max="3" width="10" style="1" customWidth="1"/>
    <col min="4" max="4" width="10.5" style="1" bestFit="1" customWidth="1"/>
    <col min="5" max="5" width="3.33203125" style="1" customWidth="1"/>
    <col min="6" max="6" width="21" style="1" customWidth="1"/>
    <col min="7" max="7" width="8.5" style="1" bestFit="1" customWidth="1"/>
    <col min="8" max="8" width="10.5" style="1" bestFit="1" customWidth="1"/>
    <col min="9" max="9" width="3.33203125" style="1" customWidth="1"/>
    <col min="10" max="10" width="9.1640625" style="1"/>
    <col min="11" max="11" width="20.83203125" style="1" bestFit="1" customWidth="1"/>
    <col min="12" max="12" width="22.5" style="1" bestFit="1" customWidth="1"/>
    <col min="13" max="13" width="23.83203125" style="1" bestFit="1" customWidth="1"/>
    <col min="14" max="14" width="19" style="1" bestFit="1" customWidth="1"/>
    <col min="15" max="15" width="13.1640625" style="1" bestFit="1" customWidth="1"/>
    <col min="16" max="16" width="19" style="1" bestFit="1" customWidth="1"/>
    <col min="17" max="16384" width="9.1640625" style="1"/>
  </cols>
  <sheetData>
    <row r="1" spans="1:16" ht="22" thickBot="1" x14ac:dyDescent="0.25">
      <c r="A1" s="2"/>
      <c r="B1" s="51" t="s">
        <v>36</v>
      </c>
      <c r="C1" s="51"/>
      <c r="D1" s="51"/>
      <c r="E1" s="3"/>
      <c r="F1" s="51" t="s">
        <v>14</v>
      </c>
      <c r="G1" s="51"/>
      <c r="H1" s="51"/>
      <c r="I1" s="22"/>
    </row>
    <row r="2" spans="1:16" ht="16" thickBot="1" x14ac:dyDescent="0.25">
      <c r="A2" s="4"/>
      <c r="B2" s="48" t="s">
        <v>10</v>
      </c>
      <c r="C2" s="49"/>
      <c r="D2" s="50"/>
      <c r="E2" s="20"/>
      <c r="F2" s="48" t="s">
        <v>10</v>
      </c>
      <c r="G2" s="49"/>
      <c r="H2" s="50"/>
      <c r="I2" s="5"/>
      <c r="L2" s="1" t="s">
        <v>26</v>
      </c>
      <c r="M2" s="1" t="s">
        <v>27</v>
      </c>
      <c r="N2" s="1" t="s">
        <v>28</v>
      </c>
      <c r="O2" s="1" t="s">
        <v>24</v>
      </c>
      <c r="P2" s="1" t="s">
        <v>25</v>
      </c>
    </row>
    <row r="3" spans="1:16" ht="16" thickBot="1" x14ac:dyDescent="0.25">
      <c r="A3" s="4"/>
      <c r="B3" s="10"/>
      <c r="C3" s="11" t="s">
        <v>3</v>
      </c>
      <c r="D3" s="12" t="s">
        <v>19</v>
      </c>
      <c r="E3" s="20"/>
      <c r="F3" s="10"/>
      <c r="G3" s="11" t="s">
        <v>3</v>
      </c>
      <c r="H3" s="12" t="s">
        <v>19</v>
      </c>
      <c r="I3" s="5"/>
      <c r="K3" s="1" t="s">
        <v>20</v>
      </c>
      <c r="L3" s="16">
        <f>D4</f>
        <v>74.210000000000008</v>
      </c>
      <c r="M3" s="16">
        <f>D11</f>
        <v>124.08</v>
      </c>
      <c r="N3" s="16">
        <f>D18</f>
        <v>29.990000000000002</v>
      </c>
      <c r="O3" s="16">
        <f>D25</f>
        <v>62.28</v>
      </c>
      <c r="P3" s="16">
        <f>D32</f>
        <v>1325.51</v>
      </c>
    </row>
    <row r="4" spans="1:16" x14ac:dyDescent="0.2">
      <c r="A4" s="4"/>
      <c r="B4" s="35" t="s">
        <v>20</v>
      </c>
      <c r="C4" s="16">
        <f>Basal!L4</f>
        <v>65.86</v>
      </c>
      <c r="D4" s="17">
        <f>Treatment!L4</f>
        <v>74.210000000000008</v>
      </c>
      <c r="E4" s="20"/>
      <c r="F4" s="35" t="s">
        <v>20</v>
      </c>
      <c r="G4" s="16">
        <f>Basal!L12</f>
        <v>18.080000000000002</v>
      </c>
      <c r="H4" s="17">
        <f>Treatment!L12</f>
        <v>14</v>
      </c>
      <c r="I4" s="5"/>
      <c r="K4" s="1" t="s">
        <v>33</v>
      </c>
      <c r="L4" s="16">
        <f t="shared" ref="L4:L6" si="0">D5</f>
        <v>83.5</v>
      </c>
      <c r="M4" s="16">
        <f t="shared" ref="M4:M6" si="1">D12</f>
        <v>140.28</v>
      </c>
      <c r="N4" s="16">
        <f>D19</f>
        <v>35.379999999999995</v>
      </c>
      <c r="O4" s="16">
        <f t="shared" ref="O4:O6" si="2">D26</f>
        <v>58.089999999999996</v>
      </c>
      <c r="P4" s="16">
        <f t="shared" ref="P4:P6" si="3">D33</f>
        <v>1398.79</v>
      </c>
    </row>
    <row r="5" spans="1:16" x14ac:dyDescent="0.2">
      <c r="A5" s="4"/>
      <c r="B5" s="24" t="s">
        <v>33</v>
      </c>
      <c r="C5" s="16">
        <f>Basal!L5</f>
        <v>63.08</v>
      </c>
      <c r="D5" s="17">
        <f>Treatment!L5</f>
        <v>83.5</v>
      </c>
      <c r="E5" s="20"/>
      <c r="F5" s="24" t="s">
        <v>33</v>
      </c>
      <c r="G5" s="16">
        <f>Basal!L13</f>
        <v>5.6099999999999994</v>
      </c>
      <c r="H5" s="17">
        <f>Treatment!L13</f>
        <v>17.240000000000002</v>
      </c>
      <c r="I5" s="5"/>
      <c r="K5" s="1" t="s">
        <v>34</v>
      </c>
      <c r="L5" s="16">
        <f t="shared" si="0"/>
        <v>78.86</v>
      </c>
      <c r="M5" s="16">
        <f t="shared" si="1"/>
        <v>125.85000000000001</v>
      </c>
      <c r="N5" s="16">
        <f>D20</f>
        <v>35.659999999999997</v>
      </c>
      <c r="O5" s="16">
        <f t="shared" si="2"/>
        <v>60.82</v>
      </c>
      <c r="P5" s="16">
        <f t="shared" si="3"/>
        <v>1303.3599999999999</v>
      </c>
    </row>
    <row r="6" spans="1:16" x14ac:dyDescent="0.2">
      <c r="A6" s="4"/>
      <c r="B6" s="24" t="s">
        <v>34</v>
      </c>
      <c r="C6" s="16">
        <f>Basal!L6</f>
        <v>64.790000000000006</v>
      </c>
      <c r="D6" s="17">
        <f>Treatment!L6</f>
        <v>78.86</v>
      </c>
      <c r="E6" s="20"/>
      <c r="F6" s="24" t="s">
        <v>34</v>
      </c>
      <c r="G6" s="16">
        <f>Basal!L14</f>
        <v>31.080000000000002</v>
      </c>
      <c r="H6" s="17">
        <f>Treatment!L14</f>
        <v>26.310000000000002</v>
      </c>
      <c r="I6" s="5"/>
      <c r="K6" s="1" t="s">
        <v>35</v>
      </c>
      <c r="L6" s="16">
        <f t="shared" si="0"/>
        <v>79.930000000000007</v>
      </c>
      <c r="M6" s="16">
        <f t="shared" si="1"/>
        <v>126.37</v>
      </c>
      <c r="N6" s="16">
        <f>D21</f>
        <v>28.240000000000002</v>
      </c>
      <c r="O6" s="16">
        <f t="shared" si="2"/>
        <v>61.5</v>
      </c>
      <c r="P6" s="16">
        <f t="shared" si="3"/>
        <v>1314.07</v>
      </c>
    </row>
    <row r="7" spans="1:16" ht="16" thickBot="1" x14ac:dyDescent="0.25">
      <c r="A7" s="4"/>
      <c r="B7" s="25" t="s">
        <v>35</v>
      </c>
      <c r="C7" s="18">
        <f>Basal!L7</f>
        <v>67.040000000000006</v>
      </c>
      <c r="D7" s="19">
        <f>Treatment!L7</f>
        <v>79.930000000000007</v>
      </c>
      <c r="E7" s="20"/>
      <c r="F7" s="25" t="s">
        <v>35</v>
      </c>
      <c r="G7" s="18">
        <f>Basal!L15</f>
        <v>20.740000000000002</v>
      </c>
      <c r="H7" s="19">
        <f>Treatment!L15</f>
        <v>23.1</v>
      </c>
      <c r="I7" s="5"/>
    </row>
    <row r="8" spans="1:16" ht="16" thickBot="1" x14ac:dyDescent="0.25">
      <c r="A8" s="4"/>
      <c r="B8" s="21"/>
      <c r="C8" s="20"/>
      <c r="D8" s="20"/>
      <c r="E8" s="20"/>
      <c r="F8" s="21"/>
      <c r="G8" s="20"/>
      <c r="H8" s="20"/>
      <c r="I8" s="5"/>
      <c r="L8" s="1" t="s">
        <v>10</v>
      </c>
      <c r="M8" s="1" t="s">
        <v>11</v>
      </c>
      <c r="N8" s="1" t="s">
        <v>29</v>
      </c>
      <c r="O8" s="1" t="s">
        <v>0</v>
      </c>
      <c r="P8" s="1" t="s">
        <v>1</v>
      </c>
    </row>
    <row r="9" spans="1:16" ht="16" thickBot="1" x14ac:dyDescent="0.25">
      <c r="A9" s="4"/>
      <c r="B9" s="48" t="s">
        <v>11</v>
      </c>
      <c r="C9" s="49"/>
      <c r="D9" s="50"/>
      <c r="E9" s="20"/>
      <c r="F9" s="48" t="s">
        <v>11</v>
      </c>
      <c r="G9" s="49"/>
      <c r="H9" s="50"/>
      <c r="I9" s="5"/>
      <c r="K9" s="1" t="s">
        <v>20</v>
      </c>
      <c r="L9" s="16">
        <f>H4</f>
        <v>14</v>
      </c>
      <c r="M9" s="16">
        <f>H11</f>
        <v>36.5</v>
      </c>
      <c r="N9" s="16">
        <f>H18</f>
        <v>22.720000000000002</v>
      </c>
      <c r="O9" s="16">
        <f>H25</f>
        <v>4.5199999999999996</v>
      </c>
      <c r="P9" s="16">
        <f>H32</f>
        <v>277.42</v>
      </c>
    </row>
    <row r="10" spans="1:16" ht="16" thickBot="1" x14ac:dyDescent="0.25">
      <c r="A10" s="4"/>
      <c r="B10" s="10"/>
      <c r="C10" s="11" t="s">
        <v>3</v>
      </c>
      <c r="D10" s="12" t="s">
        <v>19</v>
      </c>
      <c r="E10" s="20"/>
      <c r="F10" s="10"/>
      <c r="G10" s="11" t="s">
        <v>3</v>
      </c>
      <c r="H10" s="12" t="s">
        <v>19</v>
      </c>
      <c r="I10" s="5"/>
      <c r="K10" s="1" t="s">
        <v>33</v>
      </c>
      <c r="L10" s="16">
        <f t="shared" ref="L10:L12" si="4">H5</f>
        <v>17.240000000000002</v>
      </c>
      <c r="M10" s="16">
        <f t="shared" ref="M10:M12" si="5">H12</f>
        <v>19.100000000000001</v>
      </c>
      <c r="N10" s="16">
        <f>H19</f>
        <v>12.49</v>
      </c>
      <c r="O10" s="16">
        <f t="shared" ref="O10:O12" si="6">H26</f>
        <v>2.4299999999999997</v>
      </c>
      <c r="P10" s="16">
        <f t="shared" ref="P10:P12" si="7">H33</f>
        <v>188.44</v>
      </c>
    </row>
    <row r="11" spans="1:16" x14ac:dyDescent="0.2">
      <c r="A11" s="4"/>
      <c r="B11" s="35" t="s">
        <v>20</v>
      </c>
      <c r="C11" s="16">
        <f>Basal!M4</f>
        <v>195.72</v>
      </c>
      <c r="D11" s="17">
        <f>Treatment!M4</f>
        <v>124.08</v>
      </c>
      <c r="E11" s="20"/>
      <c r="F11" s="35" t="s">
        <v>20</v>
      </c>
      <c r="G11" s="16">
        <f>Basal!M12</f>
        <v>38.69</v>
      </c>
      <c r="H11" s="17">
        <f>Treatment!M12</f>
        <v>36.5</v>
      </c>
      <c r="I11" s="5"/>
      <c r="K11" s="1" t="s">
        <v>34</v>
      </c>
      <c r="L11" s="16">
        <f t="shared" si="4"/>
        <v>26.310000000000002</v>
      </c>
      <c r="M11" s="16">
        <f t="shared" si="5"/>
        <v>55.58</v>
      </c>
      <c r="N11" s="16">
        <f>H20</f>
        <v>16.080000000000002</v>
      </c>
      <c r="O11" s="16">
        <f t="shared" si="6"/>
        <v>8.85</v>
      </c>
      <c r="P11" s="16">
        <f t="shared" si="7"/>
        <v>402.08</v>
      </c>
    </row>
    <row r="12" spans="1:16" x14ac:dyDescent="0.2">
      <c r="A12" s="4"/>
      <c r="B12" s="24" t="s">
        <v>33</v>
      </c>
      <c r="C12" s="16">
        <f>Basal!M5</f>
        <v>195.51</v>
      </c>
      <c r="D12" s="17">
        <f>Treatment!M5</f>
        <v>140.28</v>
      </c>
      <c r="E12" s="20"/>
      <c r="F12" s="24" t="s">
        <v>33</v>
      </c>
      <c r="G12" s="16">
        <f>Basal!M13</f>
        <v>37.989999999999995</v>
      </c>
      <c r="H12" s="17">
        <f>Treatment!M13</f>
        <v>19.100000000000001</v>
      </c>
      <c r="I12" s="5"/>
      <c r="K12" s="1" t="s">
        <v>35</v>
      </c>
      <c r="L12" s="16">
        <f t="shared" si="4"/>
        <v>23.1</v>
      </c>
      <c r="M12" s="16">
        <f t="shared" si="5"/>
        <v>42.76</v>
      </c>
      <c r="N12" s="16">
        <f>H21</f>
        <v>10.43</v>
      </c>
      <c r="O12" s="16">
        <f t="shared" si="6"/>
        <v>7.2799999999999994</v>
      </c>
      <c r="P12" s="16">
        <f t="shared" si="7"/>
        <v>379.06</v>
      </c>
    </row>
    <row r="13" spans="1:16" x14ac:dyDescent="0.2">
      <c r="A13" s="4"/>
      <c r="B13" s="24" t="s">
        <v>34</v>
      </c>
      <c r="C13" s="16">
        <f>Basal!M6</f>
        <v>197.06</v>
      </c>
      <c r="D13" s="17">
        <f>Treatment!M6</f>
        <v>125.85000000000001</v>
      </c>
      <c r="E13" s="20"/>
      <c r="F13" s="24" t="s">
        <v>34</v>
      </c>
      <c r="G13" s="16">
        <f>Basal!M14</f>
        <v>47.66</v>
      </c>
      <c r="H13" s="17">
        <f>Treatment!M14</f>
        <v>55.58</v>
      </c>
      <c r="I13" s="5"/>
    </row>
    <row r="14" spans="1:16" ht="16" thickBot="1" x14ac:dyDescent="0.25">
      <c r="A14" s="4"/>
      <c r="B14" s="25" t="s">
        <v>35</v>
      </c>
      <c r="C14" s="18">
        <f>Basal!M7</f>
        <v>184.09</v>
      </c>
      <c r="D14" s="19">
        <f>Treatment!M7</f>
        <v>126.37</v>
      </c>
      <c r="E14" s="20"/>
      <c r="F14" s="25" t="s">
        <v>35</v>
      </c>
      <c r="G14" s="18">
        <f>Basal!M15</f>
        <v>30.290000000000003</v>
      </c>
      <c r="H14" s="19">
        <f>Treatment!M15</f>
        <v>42.76</v>
      </c>
      <c r="I14" s="5"/>
    </row>
    <row r="15" spans="1:16" ht="15.75" customHeight="1" thickBot="1" x14ac:dyDescent="0.25">
      <c r="A15" s="4"/>
      <c r="B15" s="21"/>
      <c r="C15" s="20"/>
      <c r="D15" s="20"/>
      <c r="E15" s="20"/>
      <c r="F15" s="21"/>
      <c r="G15" s="20"/>
      <c r="H15" s="20"/>
      <c r="I15" s="5"/>
    </row>
    <row r="16" spans="1:16" ht="15.75" customHeight="1" thickBot="1" x14ac:dyDescent="0.25">
      <c r="A16" s="4"/>
      <c r="B16" s="48" t="s">
        <v>29</v>
      </c>
      <c r="C16" s="49"/>
      <c r="D16" s="50"/>
      <c r="E16" s="20"/>
      <c r="F16" s="48" t="s">
        <v>29</v>
      </c>
      <c r="G16" s="49"/>
      <c r="H16" s="50"/>
      <c r="I16" s="5"/>
    </row>
    <row r="17" spans="1:9" ht="15.75" customHeight="1" thickBot="1" x14ac:dyDescent="0.25">
      <c r="A17" s="4"/>
      <c r="B17" s="10"/>
      <c r="C17" s="11" t="s">
        <v>3</v>
      </c>
      <c r="D17" s="12" t="s">
        <v>19</v>
      </c>
      <c r="E17" s="20"/>
      <c r="F17" s="10"/>
      <c r="G17" s="11" t="s">
        <v>3</v>
      </c>
      <c r="H17" s="12" t="s">
        <v>19</v>
      </c>
      <c r="I17" s="5"/>
    </row>
    <row r="18" spans="1:9" ht="15" customHeight="1" x14ac:dyDescent="0.2">
      <c r="A18" s="4"/>
      <c r="B18" s="35" t="s">
        <v>20</v>
      </c>
      <c r="C18" s="16">
        <f>Basal!N4</f>
        <v>84.38000000000001</v>
      </c>
      <c r="D18" s="17">
        <f>Treatment!N4</f>
        <v>29.990000000000002</v>
      </c>
      <c r="E18" s="20"/>
      <c r="F18" s="35" t="s">
        <v>20</v>
      </c>
      <c r="G18" s="16">
        <f>Basal!N12</f>
        <v>36.619999999999997</v>
      </c>
      <c r="H18" s="17">
        <f>Treatment!N12</f>
        <v>22.720000000000002</v>
      </c>
      <c r="I18" s="5"/>
    </row>
    <row r="19" spans="1:9" ht="15" customHeight="1" x14ac:dyDescent="0.2">
      <c r="A19" s="4"/>
      <c r="B19" s="24" t="s">
        <v>33</v>
      </c>
      <c r="C19" s="16">
        <f>Basal!N5</f>
        <v>84.51</v>
      </c>
      <c r="D19" s="17">
        <f>Treatment!N5</f>
        <v>35.379999999999995</v>
      </c>
      <c r="E19" s="20"/>
      <c r="F19" s="24" t="s">
        <v>33</v>
      </c>
      <c r="G19" s="16">
        <f>Basal!N13</f>
        <v>30.200000000000003</v>
      </c>
      <c r="H19" s="17">
        <f>Treatment!N13</f>
        <v>12.49</v>
      </c>
      <c r="I19" s="5"/>
    </row>
    <row r="20" spans="1:9" ht="15" customHeight="1" x14ac:dyDescent="0.2">
      <c r="A20" s="4"/>
      <c r="B20" s="24" t="s">
        <v>34</v>
      </c>
      <c r="C20" s="16">
        <f>Basal!N6</f>
        <v>85.93</v>
      </c>
      <c r="D20" s="17">
        <f>Treatment!N6</f>
        <v>35.659999999999997</v>
      </c>
      <c r="E20" s="20"/>
      <c r="F20" s="24" t="s">
        <v>34</v>
      </c>
      <c r="G20" s="16">
        <f>Basal!N14</f>
        <v>20.51</v>
      </c>
      <c r="H20" s="17">
        <f>Treatment!N14</f>
        <v>16.080000000000002</v>
      </c>
      <c r="I20" s="5"/>
    </row>
    <row r="21" spans="1:9" ht="15.75" customHeight="1" thickBot="1" x14ac:dyDescent="0.25">
      <c r="A21" s="4"/>
      <c r="B21" s="25" t="s">
        <v>35</v>
      </c>
      <c r="C21" s="18">
        <f>Basal!N7</f>
        <v>84.87</v>
      </c>
      <c r="D21" s="19">
        <f>Treatment!N7</f>
        <v>28.240000000000002</v>
      </c>
      <c r="E21" s="20"/>
      <c r="F21" s="25" t="s">
        <v>35</v>
      </c>
      <c r="G21" s="18">
        <f>Basal!N15</f>
        <v>40.949999999999996</v>
      </c>
      <c r="H21" s="19">
        <f>Treatment!N15</f>
        <v>10.43</v>
      </c>
      <c r="I21" s="5"/>
    </row>
    <row r="22" spans="1:9" ht="15.75" customHeight="1" thickBot="1" x14ac:dyDescent="0.25">
      <c r="A22" s="4"/>
      <c r="B22" s="21"/>
      <c r="C22" s="20"/>
      <c r="D22" s="20"/>
      <c r="E22" s="20"/>
      <c r="F22" s="21"/>
      <c r="G22" s="20"/>
      <c r="H22" s="20"/>
      <c r="I22" s="5"/>
    </row>
    <row r="23" spans="1:9" ht="15.75" customHeight="1" thickBot="1" x14ac:dyDescent="0.25">
      <c r="A23" s="4"/>
      <c r="B23" s="48" t="s">
        <v>0</v>
      </c>
      <c r="C23" s="49"/>
      <c r="D23" s="50"/>
      <c r="E23" s="20"/>
      <c r="F23" s="48" t="s">
        <v>0</v>
      </c>
      <c r="G23" s="49"/>
      <c r="H23" s="50"/>
      <c r="I23" s="5"/>
    </row>
    <row r="24" spans="1:9" ht="15.75" customHeight="1" thickBot="1" x14ac:dyDescent="0.25">
      <c r="A24" s="4"/>
      <c r="B24" s="10"/>
      <c r="C24" s="11" t="s">
        <v>3</v>
      </c>
      <c r="D24" s="12" t="s">
        <v>19</v>
      </c>
      <c r="E24" s="20"/>
      <c r="F24" s="10"/>
      <c r="G24" s="11" t="s">
        <v>3</v>
      </c>
      <c r="H24" s="12" t="s">
        <v>19</v>
      </c>
      <c r="I24" s="5"/>
    </row>
    <row r="25" spans="1:9" ht="15" customHeight="1" x14ac:dyDescent="0.2">
      <c r="A25" s="4"/>
      <c r="B25" s="35" t="s">
        <v>20</v>
      </c>
      <c r="C25" s="16">
        <f>Basal!O4</f>
        <v>52.37</v>
      </c>
      <c r="D25" s="17">
        <f>Treatment!O4</f>
        <v>62.28</v>
      </c>
      <c r="E25" s="20"/>
      <c r="F25" s="35" t="s">
        <v>20</v>
      </c>
      <c r="G25" s="16">
        <f>Basal!O12</f>
        <v>4.3499999999999996</v>
      </c>
      <c r="H25" s="17">
        <f>Treatment!O12</f>
        <v>4.5199999999999996</v>
      </c>
      <c r="I25" s="5"/>
    </row>
    <row r="26" spans="1:9" ht="15" customHeight="1" x14ac:dyDescent="0.2">
      <c r="A26" s="4"/>
      <c r="B26" s="24" t="s">
        <v>33</v>
      </c>
      <c r="C26" s="14">
        <f>Basal!O5</f>
        <v>53.73</v>
      </c>
      <c r="D26" s="17">
        <f>Treatment!O5</f>
        <v>58.089999999999996</v>
      </c>
      <c r="E26" s="20"/>
      <c r="F26" s="24" t="s">
        <v>33</v>
      </c>
      <c r="G26" s="14">
        <f>Basal!O13</f>
        <v>7.3</v>
      </c>
      <c r="H26" s="17">
        <f>Treatment!O13</f>
        <v>2.4299999999999997</v>
      </c>
      <c r="I26" s="5"/>
    </row>
    <row r="27" spans="1:9" ht="15" customHeight="1" x14ac:dyDescent="0.2">
      <c r="A27" s="4"/>
      <c r="B27" s="24" t="s">
        <v>34</v>
      </c>
      <c r="C27" s="14">
        <f>Basal!O6</f>
        <v>52.64</v>
      </c>
      <c r="D27" s="17">
        <f>Treatment!O6</f>
        <v>60.82</v>
      </c>
      <c r="E27" s="20"/>
      <c r="F27" s="24" t="s">
        <v>34</v>
      </c>
      <c r="G27" s="14">
        <f>Basal!O14</f>
        <v>6.33</v>
      </c>
      <c r="H27" s="17">
        <f>Treatment!O14</f>
        <v>8.85</v>
      </c>
      <c r="I27" s="5"/>
    </row>
    <row r="28" spans="1:9" ht="15.75" customHeight="1" thickBot="1" x14ac:dyDescent="0.25">
      <c r="A28" s="4"/>
      <c r="B28" s="25" t="s">
        <v>35</v>
      </c>
      <c r="C28" s="15">
        <f>Basal!O7</f>
        <v>53.55</v>
      </c>
      <c r="D28" s="19">
        <f>Treatment!O7</f>
        <v>61.5</v>
      </c>
      <c r="E28" s="20"/>
      <c r="F28" s="25" t="s">
        <v>35</v>
      </c>
      <c r="G28" s="15">
        <f>Basal!O15</f>
        <v>4.51</v>
      </c>
      <c r="H28" s="19">
        <f>Treatment!O15</f>
        <v>7.2799999999999994</v>
      </c>
      <c r="I28" s="5"/>
    </row>
    <row r="29" spans="1:9" ht="15.75" customHeight="1" thickBot="1" x14ac:dyDescent="0.25">
      <c r="A29" s="4"/>
      <c r="B29" s="21"/>
      <c r="C29" s="20"/>
      <c r="D29" s="20"/>
      <c r="E29" s="20"/>
      <c r="F29" s="21"/>
      <c r="G29" s="20"/>
      <c r="H29" s="20"/>
      <c r="I29" s="5"/>
    </row>
    <row r="30" spans="1:9" ht="15.75" customHeight="1" thickBot="1" x14ac:dyDescent="0.25">
      <c r="A30" s="4"/>
      <c r="B30" s="48" t="s">
        <v>1</v>
      </c>
      <c r="C30" s="49"/>
      <c r="D30" s="50"/>
      <c r="E30" s="20"/>
      <c r="F30" s="48" t="s">
        <v>1</v>
      </c>
      <c r="G30" s="49"/>
      <c r="H30" s="50"/>
      <c r="I30" s="5"/>
    </row>
    <row r="31" spans="1:9" ht="15.75" customHeight="1" thickBot="1" x14ac:dyDescent="0.25">
      <c r="A31" s="4"/>
      <c r="B31" s="10"/>
      <c r="C31" s="11" t="s">
        <v>3</v>
      </c>
      <c r="D31" s="12" t="s">
        <v>19</v>
      </c>
      <c r="E31" s="20"/>
      <c r="F31" s="10"/>
      <c r="G31" s="11" t="s">
        <v>3</v>
      </c>
      <c r="H31" s="12" t="s">
        <v>19</v>
      </c>
      <c r="I31" s="5"/>
    </row>
    <row r="32" spans="1:9" ht="15.75" customHeight="1" x14ac:dyDescent="0.2">
      <c r="A32" s="4"/>
      <c r="B32" s="35" t="s">
        <v>20</v>
      </c>
      <c r="C32" s="16">
        <f>Basal!P4</f>
        <v>1909.37</v>
      </c>
      <c r="D32" s="17">
        <f>Treatment!P4</f>
        <v>1325.51</v>
      </c>
      <c r="E32" s="20"/>
      <c r="F32" s="35" t="s">
        <v>20</v>
      </c>
      <c r="G32" s="16">
        <f>Basal!P12</f>
        <v>432.95</v>
      </c>
      <c r="H32" s="17">
        <f>Treatment!P12</f>
        <v>277.42</v>
      </c>
      <c r="I32" s="5"/>
    </row>
    <row r="33" spans="1:9" ht="15" customHeight="1" x14ac:dyDescent="0.2">
      <c r="A33" s="4"/>
      <c r="B33" s="24" t="s">
        <v>33</v>
      </c>
      <c r="C33" s="14">
        <f>Basal!P5</f>
        <v>1891.04</v>
      </c>
      <c r="D33" s="17">
        <f>Treatment!P5</f>
        <v>1398.79</v>
      </c>
      <c r="E33" s="20"/>
      <c r="F33" s="24" t="s">
        <v>33</v>
      </c>
      <c r="G33" s="14">
        <f>Basal!P13</f>
        <v>569.96</v>
      </c>
      <c r="H33" s="17">
        <f>Treatment!P13</f>
        <v>188.44</v>
      </c>
      <c r="I33" s="5"/>
    </row>
    <row r="34" spans="1:9" ht="15" customHeight="1" x14ac:dyDescent="0.2">
      <c r="A34" s="4"/>
      <c r="B34" s="24" t="s">
        <v>34</v>
      </c>
      <c r="C34" s="14">
        <f>Basal!P6</f>
        <v>1937.3799999999999</v>
      </c>
      <c r="D34" s="17">
        <f>Treatment!P6</f>
        <v>1303.3599999999999</v>
      </c>
      <c r="E34" s="20"/>
      <c r="F34" s="24" t="s">
        <v>34</v>
      </c>
      <c r="G34" s="14">
        <f>Basal!P14</f>
        <v>485.45</v>
      </c>
      <c r="H34" s="17">
        <f>Treatment!P14</f>
        <v>402.08</v>
      </c>
      <c r="I34" s="5"/>
    </row>
    <row r="35" spans="1:9" ht="15.75" customHeight="1" thickBot="1" x14ac:dyDescent="0.25">
      <c r="A35" s="4"/>
      <c r="B35" s="25" t="s">
        <v>35</v>
      </c>
      <c r="C35" s="15">
        <f>Basal!P7</f>
        <v>1860.59</v>
      </c>
      <c r="D35" s="19">
        <f>Treatment!P7</f>
        <v>1314.07</v>
      </c>
      <c r="E35" s="20"/>
      <c r="F35" s="25" t="s">
        <v>35</v>
      </c>
      <c r="G35" s="15">
        <f>Basal!P15</f>
        <v>368.61</v>
      </c>
      <c r="H35" s="19">
        <f>Treatment!P15</f>
        <v>379.06</v>
      </c>
      <c r="I35" s="5"/>
    </row>
    <row r="36" spans="1:9" ht="15.75" customHeight="1" thickBot="1" x14ac:dyDescent="0.25">
      <c r="A36" s="6"/>
      <c r="B36" s="7"/>
      <c r="C36" s="8"/>
      <c r="D36" s="8"/>
      <c r="E36" s="8"/>
      <c r="F36" s="8"/>
      <c r="G36" s="8"/>
      <c r="H36" s="8"/>
      <c r="I36" s="9"/>
    </row>
    <row r="37" spans="1:9" ht="15.75" customHeight="1" x14ac:dyDescent="0.2"/>
    <row r="38" spans="1:9" ht="15.75" customHeight="1" x14ac:dyDescent="0.2"/>
    <row r="39" spans="1:9" ht="15" customHeight="1" x14ac:dyDescent="0.2"/>
    <row r="40" spans="1:9" ht="15" customHeight="1" x14ac:dyDescent="0.2"/>
    <row r="41" spans="1:9" ht="15.75" customHeight="1" x14ac:dyDescent="0.2"/>
    <row r="44" spans="1:9" ht="15" customHeight="1" x14ac:dyDescent="0.2"/>
    <row r="45" spans="1:9" ht="15" customHeight="1" x14ac:dyDescent="0.2"/>
    <row r="46" spans="1:9" ht="15" customHeight="1" x14ac:dyDescent="0.2"/>
    <row r="47" spans="1:9" ht="15" customHeight="1" x14ac:dyDescent="0.2"/>
    <row r="48" spans="1:9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.7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.75" customHeight="1" x14ac:dyDescent="0.2"/>
  </sheetData>
  <mergeCells count="12">
    <mergeCell ref="B1:D1"/>
    <mergeCell ref="F1:H1"/>
    <mergeCell ref="B2:D2"/>
    <mergeCell ref="F2:H2"/>
    <mergeCell ref="B9:D9"/>
    <mergeCell ref="F9:H9"/>
    <mergeCell ref="B16:D16"/>
    <mergeCell ref="F16:H16"/>
    <mergeCell ref="F30:H30"/>
    <mergeCell ref="B23:D23"/>
    <mergeCell ref="F23:H23"/>
    <mergeCell ref="B30:D3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5"/>
  <sheetViews>
    <sheetView workbookViewId="0">
      <selection activeCell="K44" sqref="K44"/>
    </sheetView>
  </sheetViews>
  <sheetFormatPr baseColWidth="10" defaultColWidth="9.1640625" defaultRowHeight="15" x14ac:dyDescent="0.2"/>
  <cols>
    <col min="1" max="1" width="15" style="31" bestFit="1" customWidth="1"/>
    <col min="2" max="2" width="8.1640625" style="1" bestFit="1" customWidth="1"/>
    <col min="3" max="3" width="5.1640625" style="1" bestFit="1" customWidth="1"/>
    <col min="4" max="4" width="19.83203125" style="1" bestFit="1" customWidth="1"/>
    <col min="5" max="5" width="20.1640625" style="1" bestFit="1" customWidth="1"/>
    <col min="6" max="6" width="16.5" style="1" bestFit="1" customWidth="1"/>
    <col min="7" max="7" width="9.5" style="1" bestFit="1" customWidth="1"/>
    <col min="8" max="8" width="13.1640625" style="1" bestFit="1" customWidth="1"/>
    <col min="9" max="9" width="10" style="1" bestFit="1" customWidth="1"/>
    <col min="10" max="10" width="9.5" style="1" bestFit="1" customWidth="1"/>
    <col min="11" max="11" width="22.83203125" style="1" customWidth="1"/>
    <col min="12" max="12" width="13.5" style="1" bestFit="1" customWidth="1"/>
    <col min="13" max="13" width="11.5" style="1" bestFit="1" customWidth="1"/>
    <col min="14" max="14" width="8.6640625" style="1" bestFit="1" customWidth="1"/>
    <col min="15" max="15" width="7.5" style="1" bestFit="1" customWidth="1"/>
    <col min="16" max="16" width="8.5" style="1" bestFit="1" customWidth="1"/>
    <col min="17" max="17" width="10" style="1" bestFit="1" customWidth="1"/>
    <col min="18" max="16384" width="9.1640625" style="1"/>
  </cols>
  <sheetData>
    <row r="1" spans="1:17" ht="16" thickBot="1" x14ac:dyDescent="0.25">
      <c r="B1" s="29" t="s">
        <v>13</v>
      </c>
      <c r="C1" s="29" t="s">
        <v>12</v>
      </c>
      <c r="D1" s="37" t="s">
        <v>4</v>
      </c>
      <c r="E1" s="37" t="s">
        <v>5</v>
      </c>
      <c r="F1" s="37" t="s">
        <v>30</v>
      </c>
      <c r="G1" s="37" t="s">
        <v>0</v>
      </c>
      <c r="H1" s="37" t="s">
        <v>1</v>
      </c>
      <c r="I1" s="37" t="s">
        <v>2</v>
      </c>
      <c r="K1" s="61" t="s">
        <v>7</v>
      </c>
      <c r="L1" s="62"/>
      <c r="M1" s="62"/>
      <c r="N1" s="62"/>
      <c r="O1" s="62"/>
      <c r="P1" s="62"/>
      <c r="Q1" s="63"/>
    </row>
    <row r="2" spans="1:17" ht="15" customHeight="1" x14ac:dyDescent="0.2">
      <c r="A2" s="52" t="s">
        <v>8</v>
      </c>
      <c r="B2" s="33">
        <v>1</v>
      </c>
      <c r="C2" s="38">
        <v>1</v>
      </c>
      <c r="D2" s="1">
        <v>51.149000000000001</v>
      </c>
      <c r="E2" s="1">
        <v>216.79599999999999</v>
      </c>
      <c r="F2" s="1">
        <v>105.36199999999999</v>
      </c>
      <c r="G2" s="1">
        <v>52</v>
      </c>
      <c r="H2" s="1">
        <v>2268.3452000000002</v>
      </c>
      <c r="I2" s="33">
        <v>2685</v>
      </c>
      <c r="K2" s="64" t="s">
        <v>9</v>
      </c>
      <c r="L2" s="57" t="s">
        <v>15</v>
      </c>
      <c r="M2" s="55" t="s">
        <v>16</v>
      </c>
      <c r="N2" s="57" t="s">
        <v>31</v>
      </c>
      <c r="O2" s="55" t="s">
        <v>17</v>
      </c>
      <c r="P2" s="57" t="s">
        <v>18</v>
      </c>
      <c r="Q2" s="59" t="s">
        <v>2</v>
      </c>
    </row>
    <row r="3" spans="1:17" ht="16" thickBot="1" x14ac:dyDescent="0.25">
      <c r="A3" s="53"/>
      <c r="B3" s="33">
        <v>2</v>
      </c>
      <c r="C3" s="39">
        <v>1</v>
      </c>
      <c r="D3" s="1">
        <v>72.385999999999996</v>
      </c>
      <c r="E3" s="1">
        <v>169.46100000000001</v>
      </c>
      <c r="F3" s="1">
        <v>91.599000000000004</v>
      </c>
      <c r="G3" s="1">
        <v>56</v>
      </c>
      <c r="H3" s="1">
        <v>1650.1194</v>
      </c>
      <c r="I3" s="33">
        <v>2011</v>
      </c>
      <c r="K3" s="65"/>
      <c r="L3" s="58"/>
      <c r="M3" s="56"/>
      <c r="N3" s="58"/>
      <c r="O3" s="56"/>
      <c r="P3" s="58"/>
      <c r="Q3" s="60"/>
    </row>
    <row r="4" spans="1:17" x14ac:dyDescent="0.2">
      <c r="A4" s="53"/>
      <c r="B4" s="33">
        <v>3</v>
      </c>
      <c r="C4" s="39">
        <v>1</v>
      </c>
      <c r="D4" s="1">
        <v>79.924999999999997</v>
      </c>
      <c r="E4" s="1">
        <v>166.54</v>
      </c>
      <c r="F4" s="1">
        <v>95.334999999999994</v>
      </c>
      <c r="G4" s="1">
        <v>55</v>
      </c>
      <c r="H4" s="1">
        <v>1349.1755000000001</v>
      </c>
      <c r="I4" s="33">
        <v>1786</v>
      </c>
      <c r="K4" s="23" t="s">
        <v>8</v>
      </c>
      <c r="L4" s="26">
        <f t="shared" ref="L4:Q4" si="0">ROUNDUP(AVERAGE(D2:D12),2)</f>
        <v>65.86</v>
      </c>
      <c r="M4" s="26">
        <f t="shared" si="0"/>
        <v>195.72</v>
      </c>
      <c r="N4" s="26">
        <f t="shared" si="0"/>
        <v>84.38000000000001</v>
      </c>
      <c r="O4" s="26">
        <f t="shared" si="0"/>
        <v>52.37</v>
      </c>
      <c r="P4" s="26">
        <f t="shared" si="0"/>
        <v>1909.37</v>
      </c>
      <c r="Q4" s="26">
        <f t="shared" si="0"/>
        <v>2276.1000000000004</v>
      </c>
    </row>
    <row r="5" spans="1:17" x14ac:dyDescent="0.2">
      <c r="A5" s="53"/>
      <c r="B5" s="33">
        <v>4</v>
      </c>
      <c r="C5" s="39">
        <v>1</v>
      </c>
      <c r="D5" s="1">
        <v>77.724000000000004</v>
      </c>
      <c r="E5" s="1">
        <v>141.57300000000001</v>
      </c>
      <c r="F5" s="1">
        <v>41.59</v>
      </c>
      <c r="G5" s="1">
        <v>57</v>
      </c>
      <c r="H5" s="1">
        <v>1263.6832999999999</v>
      </c>
      <c r="I5" s="33">
        <v>1793</v>
      </c>
      <c r="K5" s="24" t="s">
        <v>33</v>
      </c>
      <c r="L5" s="27">
        <f t="shared" ref="L5:Q5" si="1">ROUNDUP(AVERAGE(D13:D23),2)</f>
        <v>63.08</v>
      </c>
      <c r="M5" s="27">
        <f t="shared" si="1"/>
        <v>195.51</v>
      </c>
      <c r="N5" s="27">
        <f t="shared" si="1"/>
        <v>84.51</v>
      </c>
      <c r="O5" s="27">
        <f t="shared" si="1"/>
        <v>53.73</v>
      </c>
      <c r="P5" s="27">
        <f t="shared" si="1"/>
        <v>1891.04</v>
      </c>
      <c r="Q5" s="27">
        <f t="shared" si="1"/>
        <v>2227.6400000000003</v>
      </c>
    </row>
    <row r="6" spans="1:17" x14ac:dyDescent="0.2">
      <c r="A6" s="53"/>
      <c r="B6" s="33">
        <v>5</v>
      </c>
      <c r="C6" s="39">
        <v>1</v>
      </c>
      <c r="D6" s="1">
        <v>69.013999999999996</v>
      </c>
      <c r="E6" s="1">
        <v>191.74700000000001</v>
      </c>
      <c r="F6" s="1">
        <v>55.381</v>
      </c>
      <c r="G6" s="1">
        <v>53</v>
      </c>
      <c r="H6" s="1">
        <v>1826.1704</v>
      </c>
      <c r="I6" s="33">
        <v>2178</v>
      </c>
      <c r="K6" s="24" t="s">
        <v>37</v>
      </c>
      <c r="L6" s="27">
        <f t="shared" ref="L6:Q6" si="2">ROUNDUP(AVERAGE(D24:D34),2)</f>
        <v>64.790000000000006</v>
      </c>
      <c r="M6" s="27">
        <f t="shared" si="2"/>
        <v>197.06</v>
      </c>
      <c r="N6" s="27">
        <f t="shared" si="2"/>
        <v>85.93</v>
      </c>
      <c r="O6" s="27">
        <f t="shared" si="2"/>
        <v>52.64</v>
      </c>
      <c r="P6" s="27">
        <f t="shared" si="2"/>
        <v>1937.3799999999999</v>
      </c>
      <c r="Q6" s="27">
        <f t="shared" si="2"/>
        <v>2294.5500000000002</v>
      </c>
    </row>
    <row r="7" spans="1:17" ht="16" thickBot="1" x14ac:dyDescent="0.25">
      <c r="A7" s="53"/>
      <c r="B7" s="33">
        <v>6</v>
      </c>
      <c r="C7" s="39">
        <v>1</v>
      </c>
      <c r="D7" s="1">
        <v>58.66</v>
      </c>
      <c r="E7" s="1">
        <v>182.18799999999999</v>
      </c>
      <c r="F7" s="1">
        <v>93.566999999999993</v>
      </c>
      <c r="G7" s="1">
        <v>56</v>
      </c>
      <c r="H7" s="1">
        <v>1882.8305</v>
      </c>
      <c r="I7" s="33">
        <v>2166</v>
      </c>
      <c r="K7" s="25" t="s">
        <v>38</v>
      </c>
      <c r="L7" s="28">
        <f>ROUNDUP(AVERAGE(D35:D45),2)</f>
        <v>67.040000000000006</v>
      </c>
      <c r="M7" s="28">
        <f t="shared" ref="M7:Q7" si="3">ROUNDUP(AVERAGE(E35:E45),2)</f>
        <v>184.09</v>
      </c>
      <c r="N7" s="28">
        <f t="shared" si="3"/>
        <v>84.87</v>
      </c>
      <c r="O7" s="28">
        <f t="shared" si="3"/>
        <v>53.55</v>
      </c>
      <c r="P7" s="28">
        <f t="shared" si="3"/>
        <v>1860.59</v>
      </c>
      <c r="Q7" s="28">
        <f t="shared" si="3"/>
        <v>2120.19</v>
      </c>
    </row>
    <row r="8" spans="1:17" ht="16" thickBot="1" x14ac:dyDescent="0.25">
      <c r="A8" s="53"/>
      <c r="B8" s="33">
        <v>7</v>
      </c>
      <c r="C8" s="39">
        <v>1</v>
      </c>
      <c r="D8" s="1">
        <v>58.603000000000002</v>
      </c>
      <c r="E8" s="1">
        <v>248.267</v>
      </c>
      <c r="F8" s="1">
        <v>155.67500000000001</v>
      </c>
      <c r="G8" s="1">
        <v>44</v>
      </c>
      <c r="H8" s="1">
        <v>2497.9748</v>
      </c>
      <c r="I8" s="33">
        <v>2831</v>
      </c>
    </row>
    <row r="9" spans="1:17" ht="16" thickBot="1" x14ac:dyDescent="0.25">
      <c r="A9" s="53"/>
      <c r="B9" s="33">
        <v>8</v>
      </c>
      <c r="C9" s="39">
        <v>4</v>
      </c>
      <c r="D9" s="1">
        <v>28.597000000000001</v>
      </c>
      <c r="E9" s="1">
        <v>243.31100000000001</v>
      </c>
      <c r="F9" s="1">
        <v>127.661</v>
      </c>
      <c r="G9" s="1">
        <v>51</v>
      </c>
      <c r="H9" s="1">
        <v>2490.2168000000001</v>
      </c>
      <c r="I9" s="33">
        <v>2558</v>
      </c>
      <c r="K9" s="61" t="s">
        <v>6</v>
      </c>
      <c r="L9" s="62"/>
      <c r="M9" s="62"/>
      <c r="N9" s="62"/>
      <c r="O9" s="62"/>
      <c r="P9" s="62"/>
      <c r="Q9" s="63"/>
    </row>
    <row r="10" spans="1:17" x14ac:dyDescent="0.2">
      <c r="A10" s="53"/>
      <c r="B10" s="33">
        <v>9</v>
      </c>
      <c r="C10" s="39">
        <v>1</v>
      </c>
      <c r="D10" s="1">
        <v>85.513999999999996</v>
      </c>
      <c r="E10" s="1">
        <v>141.96199999999999</v>
      </c>
      <c r="F10" s="1">
        <v>40.764000000000003</v>
      </c>
      <c r="G10" s="1">
        <v>55</v>
      </c>
      <c r="H10" s="1">
        <v>1518.9914000000001</v>
      </c>
      <c r="I10" s="33">
        <v>2164</v>
      </c>
      <c r="K10" s="64" t="s">
        <v>9</v>
      </c>
      <c r="L10" s="57" t="s">
        <v>15</v>
      </c>
      <c r="M10" s="55" t="s">
        <v>16</v>
      </c>
      <c r="N10" s="57" t="s">
        <v>31</v>
      </c>
      <c r="O10" s="55" t="s">
        <v>17</v>
      </c>
      <c r="P10" s="57" t="s">
        <v>18</v>
      </c>
      <c r="Q10" s="59" t="s">
        <v>2</v>
      </c>
    </row>
    <row r="11" spans="1:17" ht="16" thickBot="1" x14ac:dyDescent="0.25">
      <c r="A11" s="53"/>
      <c r="B11" s="33">
        <v>10</v>
      </c>
      <c r="C11" s="39">
        <v>1</v>
      </c>
      <c r="D11" s="1">
        <v>52.475000000000001</v>
      </c>
      <c r="E11" s="1">
        <v>234.43700000000001</v>
      </c>
      <c r="F11" s="1">
        <v>65.274000000000001</v>
      </c>
      <c r="G11" s="1">
        <v>52</v>
      </c>
      <c r="H11" s="1">
        <v>2192.4513000000002</v>
      </c>
      <c r="I11" s="33">
        <v>2286</v>
      </c>
      <c r="K11" s="65"/>
      <c r="L11" s="58"/>
      <c r="M11" s="56"/>
      <c r="N11" s="58"/>
      <c r="O11" s="56"/>
      <c r="P11" s="58"/>
      <c r="Q11" s="60"/>
    </row>
    <row r="12" spans="1:17" x14ac:dyDescent="0.2">
      <c r="A12" s="54"/>
      <c r="B12" s="34">
        <v>11</v>
      </c>
      <c r="C12" s="40">
        <v>1</v>
      </c>
      <c r="D12" s="29">
        <v>90.343000000000004</v>
      </c>
      <c r="E12" s="29">
        <v>216.53399999999999</v>
      </c>
      <c r="F12" s="29">
        <v>55.889000000000003</v>
      </c>
      <c r="G12" s="29">
        <v>45</v>
      </c>
      <c r="H12" s="29">
        <v>2063.0852</v>
      </c>
      <c r="I12" s="34">
        <v>2579</v>
      </c>
      <c r="K12" s="23" t="s">
        <v>8</v>
      </c>
      <c r="L12" s="26">
        <f t="shared" ref="L12:Q12" si="4">ROUNDUP(_xlfn.STDEV.S(D2:D12),2)</f>
        <v>18.080000000000002</v>
      </c>
      <c r="M12" s="26">
        <f t="shared" si="4"/>
        <v>38.69</v>
      </c>
      <c r="N12" s="26">
        <f t="shared" si="4"/>
        <v>36.619999999999997</v>
      </c>
      <c r="O12" s="26">
        <f t="shared" si="4"/>
        <v>4.3499999999999996</v>
      </c>
      <c r="P12" s="26">
        <f t="shared" si="4"/>
        <v>432.95</v>
      </c>
      <c r="Q12" s="26">
        <f t="shared" si="4"/>
        <v>349.95</v>
      </c>
    </row>
    <row r="13" spans="1:17" x14ac:dyDescent="0.2">
      <c r="A13" s="52" t="s">
        <v>33</v>
      </c>
      <c r="B13" s="33">
        <v>1</v>
      </c>
      <c r="C13" s="39">
        <v>2</v>
      </c>
      <c r="D13" s="1">
        <v>53.33</v>
      </c>
      <c r="E13" s="1">
        <v>219.62100000000001</v>
      </c>
      <c r="F13" s="1">
        <v>78.795000000000002</v>
      </c>
      <c r="G13" s="1">
        <v>51</v>
      </c>
      <c r="H13" s="1">
        <v>1819.2496000000001</v>
      </c>
      <c r="I13" s="33">
        <v>2084</v>
      </c>
      <c r="K13" s="24" t="s">
        <v>33</v>
      </c>
      <c r="L13" s="27">
        <f t="shared" ref="L13:Q13" si="5">ROUNDUP(_xlfn.STDEV.S(D13:D23),2)</f>
        <v>5.6099999999999994</v>
      </c>
      <c r="M13" s="27">
        <f t="shared" si="5"/>
        <v>37.989999999999995</v>
      </c>
      <c r="N13" s="27">
        <f t="shared" si="5"/>
        <v>30.200000000000003</v>
      </c>
      <c r="O13" s="27">
        <f t="shared" si="5"/>
        <v>7.3</v>
      </c>
      <c r="P13" s="27">
        <f t="shared" si="5"/>
        <v>569.96</v>
      </c>
      <c r="Q13" s="27">
        <f t="shared" si="5"/>
        <v>645.66999999999996</v>
      </c>
    </row>
    <row r="14" spans="1:17" x14ac:dyDescent="0.2">
      <c r="A14" s="53"/>
      <c r="B14" s="33">
        <v>2</v>
      </c>
      <c r="C14" s="39">
        <v>2</v>
      </c>
      <c r="D14" s="1">
        <v>65.344999999999999</v>
      </c>
      <c r="E14" s="1">
        <v>232.84299999999999</v>
      </c>
      <c r="F14" s="1">
        <v>81.25</v>
      </c>
      <c r="G14" s="1">
        <v>46</v>
      </c>
      <c r="H14" s="1">
        <v>2550.5621999999998</v>
      </c>
      <c r="I14" s="33">
        <v>2854</v>
      </c>
      <c r="K14" s="24" t="s">
        <v>37</v>
      </c>
      <c r="L14" s="27">
        <f t="shared" ref="L14:Q14" si="6">ROUNDUP(_xlfn.STDEV.S(D24:D34),2)</f>
        <v>31.080000000000002</v>
      </c>
      <c r="M14" s="27">
        <f t="shared" si="6"/>
        <v>47.66</v>
      </c>
      <c r="N14" s="27">
        <f t="shared" si="6"/>
        <v>20.51</v>
      </c>
      <c r="O14" s="27">
        <f t="shared" si="6"/>
        <v>6.33</v>
      </c>
      <c r="P14" s="27">
        <f t="shared" si="6"/>
        <v>485.45</v>
      </c>
      <c r="Q14" s="27">
        <f t="shared" si="6"/>
        <v>410.98</v>
      </c>
    </row>
    <row r="15" spans="1:17" ht="16" thickBot="1" x14ac:dyDescent="0.25">
      <c r="A15" s="53"/>
      <c r="B15" s="33">
        <v>3</v>
      </c>
      <c r="C15" s="39">
        <v>2</v>
      </c>
      <c r="D15" s="1">
        <v>62.462000000000003</v>
      </c>
      <c r="E15" s="1">
        <v>125.4</v>
      </c>
      <c r="F15" s="1">
        <v>53.868000000000002</v>
      </c>
      <c r="G15" s="1">
        <v>66</v>
      </c>
      <c r="H15" s="1">
        <v>1176.4092000000001</v>
      </c>
      <c r="I15" s="33">
        <v>1536</v>
      </c>
      <c r="K15" s="25" t="s">
        <v>38</v>
      </c>
      <c r="L15" s="27">
        <f>ROUNDUP(_xlfn.STDEV.S(D35:D45),2)</f>
        <v>20.740000000000002</v>
      </c>
      <c r="M15" s="27">
        <f t="shared" ref="M15:Q15" si="7">ROUNDUP(_xlfn.STDEV.S(E35:E45),2)</f>
        <v>30.290000000000003</v>
      </c>
      <c r="N15" s="27">
        <f t="shared" si="7"/>
        <v>40.949999999999996</v>
      </c>
      <c r="O15" s="27">
        <f t="shared" si="7"/>
        <v>4.51</v>
      </c>
      <c r="P15" s="27">
        <f t="shared" si="7"/>
        <v>368.61</v>
      </c>
      <c r="Q15" s="27">
        <f t="shared" si="7"/>
        <v>407.78999999999996</v>
      </c>
    </row>
    <row r="16" spans="1:17" x14ac:dyDescent="0.2">
      <c r="A16" s="53"/>
      <c r="B16" s="33">
        <v>4</v>
      </c>
      <c r="C16" s="39">
        <v>2</v>
      </c>
      <c r="D16" s="1">
        <v>70.015000000000001</v>
      </c>
      <c r="E16" s="1">
        <v>211.87100000000001</v>
      </c>
      <c r="F16" s="1">
        <v>78.001000000000005</v>
      </c>
      <c r="G16" s="1">
        <v>49</v>
      </c>
      <c r="H16" s="1">
        <v>2165.9149000000002</v>
      </c>
      <c r="I16" s="33">
        <v>2594</v>
      </c>
    </row>
    <row r="17" spans="1:17" ht="15" customHeight="1" x14ac:dyDescent="0.2">
      <c r="A17" s="53"/>
      <c r="B17" s="33">
        <v>5</v>
      </c>
      <c r="C17" s="39">
        <v>2</v>
      </c>
      <c r="D17" s="1">
        <v>67.878</v>
      </c>
      <c r="E17" s="1">
        <v>244.49299999999999</v>
      </c>
      <c r="F17" s="1">
        <v>103.503</v>
      </c>
      <c r="G17" s="1">
        <v>43</v>
      </c>
      <c r="H17" s="1">
        <v>2685.3541</v>
      </c>
      <c r="I17" s="33">
        <v>3277</v>
      </c>
    </row>
    <row r="18" spans="1:17" x14ac:dyDescent="0.2">
      <c r="A18" s="53"/>
      <c r="B18" s="33">
        <v>6</v>
      </c>
      <c r="C18" s="39">
        <v>2</v>
      </c>
      <c r="D18" s="1">
        <v>70.793999999999997</v>
      </c>
      <c r="E18" s="1">
        <v>159.21700000000001</v>
      </c>
      <c r="F18" s="1">
        <v>43.944000000000003</v>
      </c>
      <c r="G18" s="1">
        <v>58</v>
      </c>
      <c r="H18" s="1">
        <v>1237.068</v>
      </c>
      <c r="I18" s="33">
        <v>1512</v>
      </c>
    </row>
    <row r="19" spans="1:17" x14ac:dyDescent="0.2">
      <c r="A19" s="53"/>
      <c r="B19" s="33">
        <v>7</v>
      </c>
      <c r="C19" s="39">
        <v>2</v>
      </c>
      <c r="D19" s="1">
        <v>54.359000000000002</v>
      </c>
      <c r="E19" s="1">
        <v>150.898</v>
      </c>
      <c r="F19" s="1">
        <v>55.970999999999997</v>
      </c>
      <c r="G19" s="1">
        <v>63</v>
      </c>
      <c r="H19" s="1">
        <v>959.8537</v>
      </c>
      <c r="I19" s="33">
        <v>1152</v>
      </c>
      <c r="K19" s="11" t="s">
        <v>22</v>
      </c>
    </row>
    <row r="20" spans="1:17" x14ac:dyDescent="0.2">
      <c r="A20" s="53"/>
      <c r="B20" s="33">
        <v>8</v>
      </c>
      <c r="C20" s="39">
        <v>2</v>
      </c>
      <c r="D20" s="1">
        <v>60.923000000000002</v>
      </c>
      <c r="E20" s="1">
        <v>204.34299999999999</v>
      </c>
      <c r="F20" s="1">
        <v>116.777</v>
      </c>
      <c r="G20" s="1">
        <v>52</v>
      </c>
      <c r="H20" s="1">
        <v>2254.6790000000001</v>
      </c>
      <c r="I20" s="33">
        <v>2648</v>
      </c>
      <c r="K20" s="11" t="s">
        <v>23</v>
      </c>
    </row>
    <row r="21" spans="1:17" x14ac:dyDescent="0.2">
      <c r="A21" s="53"/>
      <c r="B21" s="33">
        <v>9</v>
      </c>
      <c r="C21" s="39">
        <v>2</v>
      </c>
      <c r="D21" s="1">
        <v>64.02</v>
      </c>
      <c r="E21" s="1">
        <v>173.35900000000001</v>
      </c>
      <c r="F21" s="1">
        <v>86.56</v>
      </c>
      <c r="G21" s="1">
        <v>61</v>
      </c>
      <c r="H21" s="1">
        <v>1791.7781</v>
      </c>
      <c r="I21" s="33">
        <v>2019</v>
      </c>
      <c r="K21" s="11" t="s">
        <v>32</v>
      </c>
    </row>
    <row r="22" spans="1:17" x14ac:dyDescent="0.2">
      <c r="A22" s="53"/>
      <c r="B22" s="33">
        <v>10</v>
      </c>
      <c r="C22" s="39">
        <v>2</v>
      </c>
      <c r="D22" s="1">
        <v>62.014000000000003</v>
      </c>
      <c r="E22" s="1">
        <v>226.36699999999999</v>
      </c>
      <c r="F22" s="1">
        <v>81.415000000000006</v>
      </c>
      <c r="G22" s="1">
        <v>50</v>
      </c>
      <c r="H22" s="1">
        <v>2283.5529000000001</v>
      </c>
      <c r="I22" s="33">
        <v>2618</v>
      </c>
      <c r="K22" s="11" t="s">
        <v>24</v>
      </c>
    </row>
    <row r="23" spans="1:17" x14ac:dyDescent="0.2">
      <c r="A23" s="54"/>
      <c r="B23" s="33">
        <v>11</v>
      </c>
      <c r="C23" s="39">
        <v>2</v>
      </c>
      <c r="D23" s="1">
        <v>62.633000000000003</v>
      </c>
      <c r="E23" s="1">
        <v>202.15</v>
      </c>
      <c r="F23" s="1">
        <v>149.44900000000001</v>
      </c>
      <c r="G23" s="1">
        <v>52</v>
      </c>
      <c r="H23" s="1">
        <v>1876.9121</v>
      </c>
      <c r="I23" s="33">
        <v>2210</v>
      </c>
      <c r="K23" s="11" t="s">
        <v>25</v>
      </c>
    </row>
    <row r="24" spans="1:17" x14ac:dyDescent="0.2">
      <c r="A24" s="52" t="s">
        <v>37</v>
      </c>
      <c r="B24" s="32">
        <v>1</v>
      </c>
      <c r="C24" s="38">
        <v>3</v>
      </c>
      <c r="D24" s="30">
        <v>96.765000000000001</v>
      </c>
      <c r="E24" s="30">
        <v>188.83600000000001</v>
      </c>
      <c r="F24" s="30">
        <v>73.805000000000007</v>
      </c>
      <c r="G24" s="30">
        <v>48</v>
      </c>
      <c r="H24" s="30">
        <v>1900.6010000000001</v>
      </c>
      <c r="I24" s="32">
        <v>2504</v>
      </c>
      <c r="K24" s="11" t="s">
        <v>2</v>
      </c>
    </row>
    <row r="25" spans="1:17" x14ac:dyDescent="0.2">
      <c r="A25" s="53"/>
      <c r="B25" s="33">
        <v>2</v>
      </c>
      <c r="C25" s="39">
        <v>3</v>
      </c>
      <c r="D25" s="1">
        <v>55.875</v>
      </c>
      <c r="E25" s="1">
        <v>207.10900000000001</v>
      </c>
      <c r="F25" s="1">
        <v>89.763000000000005</v>
      </c>
      <c r="G25" s="1">
        <v>52</v>
      </c>
      <c r="H25" s="1">
        <v>2078.1214</v>
      </c>
      <c r="I25" s="33">
        <v>2405</v>
      </c>
      <c r="Q25" s="11"/>
    </row>
    <row r="26" spans="1:17" x14ac:dyDescent="0.2">
      <c r="A26" s="53"/>
      <c r="B26" s="33">
        <v>3</v>
      </c>
      <c r="C26" s="39">
        <v>3</v>
      </c>
      <c r="D26" s="1">
        <v>40.658000000000001</v>
      </c>
      <c r="E26" s="1">
        <v>171.43799999999999</v>
      </c>
      <c r="F26" s="1">
        <v>99.808999999999997</v>
      </c>
      <c r="G26" s="1">
        <v>62</v>
      </c>
      <c r="H26" s="1">
        <v>1677.5863999999999</v>
      </c>
      <c r="I26" s="33">
        <v>1842</v>
      </c>
      <c r="Q26" s="11"/>
    </row>
    <row r="27" spans="1:17" x14ac:dyDescent="0.2">
      <c r="A27" s="53"/>
      <c r="B27" s="33">
        <v>4</v>
      </c>
      <c r="C27" s="39">
        <v>3</v>
      </c>
      <c r="D27" s="1">
        <v>103.88500000000001</v>
      </c>
      <c r="E27" s="1">
        <v>98.102000000000004</v>
      </c>
      <c r="F27" s="1">
        <v>47.548000000000002</v>
      </c>
      <c r="G27" s="1">
        <v>63</v>
      </c>
      <c r="H27" s="1">
        <v>1068.6678999999999</v>
      </c>
      <c r="I27" s="33">
        <v>1574</v>
      </c>
      <c r="Q27" s="11"/>
    </row>
    <row r="28" spans="1:17" x14ac:dyDescent="0.2">
      <c r="A28" s="53"/>
      <c r="B28" s="33">
        <v>5</v>
      </c>
      <c r="C28" s="39">
        <v>3</v>
      </c>
      <c r="D28" s="1">
        <v>57.628999999999998</v>
      </c>
      <c r="E28" s="1">
        <v>179.273</v>
      </c>
      <c r="F28" s="1">
        <v>110.821</v>
      </c>
      <c r="G28" s="1">
        <v>57</v>
      </c>
      <c r="H28" s="1">
        <v>1553.2661000000001</v>
      </c>
      <c r="I28" s="33">
        <v>1860</v>
      </c>
      <c r="Q28" s="11"/>
    </row>
    <row r="29" spans="1:17" x14ac:dyDescent="0.2">
      <c r="A29" s="53"/>
      <c r="B29" s="33">
        <v>6</v>
      </c>
      <c r="C29" s="39">
        <v>3</v>
      </c>
      <c r="D29" s="1">
        <v>117.34399999999999</v>
      </c>
      <c r="E29" s="1">
        <v>144.172</v>
      </c>
      <c r="F29" s="1">
        <v>63.103999999999999</v>
      </c>
      <c r="G29" s="1">
        <v>53</v>
      </c>
      <c r="H29" s="1">
        <v>1418.117</v>
      </c>
      <c r="I29" s="33">
        <v>2214</v>
      </c>
      <c r="Q29" s="11"/>
    </row>
    <row r="30" spans="1:17" x14ac:dyDescent="0.2">
      <c r="A30" s="53"/>
      <c r="B30" s="33">
        <v>7</v>
      </c>
      <c r="C30" s="39">
        <v>3</v>
      </c>
      <c r="D30" s="1">
        <v>17.187999999999999</v>
      </c>
      <c r="E30" s="1">
        <v>244.82300000000001</v>
      </c>
      <c r="F30" s="1">
        <v>95.65</v>
      </c>
      <c r="G30" s="1">
        <v>53</v>
      </c>
      <c r="H30" s="1">
        <v>2590.0252999999998</v>
      </c>
      <c r="I30" s="33">
        <v>2610</v>
      </c>
    </row>
    <row r="31" spans="1:17" x14ac:dyDescent="0.2">
      <c r="A31" s="53"/>
      <c r="B31" s="33">
        <v>8</v>
      </c>
      <c r="C31" s="39">
        <v>3</v>
      </c>
      <c r="D31" s="1">
        <v>57.527000000000001</v>
      </c>
      <c r="E31" s="1">
        <v>201.75200000000001</v>
      </c>
      <c r="F31" s="1">
        <v>99.358999999999995</v>
      </c>
      <c r="G31" s="1">
        <v>53</v>
      </c>
      <c r="H31" s="1">
        <v>1818.2807</v>
      </c>
      <c r="I31" s="33">
        <v>2165</v>
      </c>
    </row>
    <row r="32" spans="1:17" ht="15" customHeight="1" x14ac:dyDescent="0.2">
      <c r="A32" s="53"/>
      <c r="B32" s="33">
        <v>9</v>
      </c>
      <c r="C32" s="39">
        <v>3</v>
      </c>
      <c r="D32" s="1">
        <v>74.150000000000006</v>
      </c>
      <c r="E32" s="1">
        <v>246.84299999999999</v>
      </c>
      <c r="F32" s="1">
        <v>96.36</v>
      </c>
      <c r="G32" s="1">
        <v>42</v>
      </c>
      <c r="H32" s="1">
        <v>2407.5551999999998</v>
      </c>
      <c r="I32" s="33">
        <v>2846</v>
      </c>
    </row>
    <row r="33" spans="1:9" x14ac:dyDescent="0.2">
      <c r="A33" s="53"/>
      <c r="B33" s="33">
        <v>10</v>
      </c>
      <c r="C33" s="39">
        <v>3</v>
      </c>
      <c r="D33" s="1">
        <v>61.682000000000002</v>
      </c>
      <c r="E33" s="1">
        <v>238.27500000000001</v>
      </c>
      <c r="F33" s="1">
        <v>105.117</v>
      </c>
      <c r="G33" s="1">
        <v>46</v>
      </c>
      <c r="H33" s="1">
        <v>2462.3067999999998</v>
      </c>
      <c r="I33" s="33">
        <v>2827</v>
      </c>
    </row>
    <row r="34" spans="1:9" x14ac:dyDescent="0.2">
      <c r="A34" s="54"/>
      <c r="B34" s="33">
        <v>11</v>
      </c>
      <c r="C34" s="39">
        <v>3</v>
      </c>
      <c r="D34" s="1">
        <v>29.919</v>
      </c>
      <c r="E34" s="1">
        <v>247.02799999999999</v>
      </c>
      <c r="F34" s="1">
        <v>63.874000000000002</v>
      </c>
      <c r="G34" s="1">
        <v>50</v>
      </c>
      <c r="H34" s="1">
        <v>2336.5720999999999</v>
      </c>
      <c r="I34" s="33">
        <v>2393</v>
      </c>
    </row>
    <row r="35" spans="1:9" x14ac:dyDescent="0.2">
      <c r="A35" s="52" t="s">
        <v>38</v>
      </c>
      <c r="B35" s="32">
        <v>1</v>
      </c>
      <c r="C35" s="38">
        <v>4</v>
      </c>
      <c r="D35" s="30">
        <v>63.182000000000002</v>
      </c>
      <c r="E35" s="30">
        <v>215.624</v>
      </c>
      <c r="F35" s="30">
        <v>143.91800000000001</v>
      </c>
      <c r="G35" s="30">
        <v>50</v>
      </c>
      <c r="H35" s="30">
        <v>2251.0410000000002</v>
      </c>
      <c r="I35" s="32">
        <v>2640</v>
      </c>
    </row>
    <row r="36" spans="1:9" x14ac:dyDescent="0.2">
      <c r="A36" s="53"/>
      <c r="B36" s="33">
        <v>2</v>
      </c>
      <c r="C36" s="39">
        <v>4</v>
      </c>
      <c r="D36" s="1">
        <v>67.659000000000006</v>
      </c>
      <c r="E36" s="1">
        <v>211.24</v>
      </c>
      <c r="F36" s="1">
        <v>76.834999999999994</v>
      </c>
      <c r="G36" s="1">
        <v>50</v>
      </c>
      <c r="H36" s="1">
        <v>1618.2699</v>
      </c>
      <c r="I36" s="33">
        <v>1891</v>
      </c>
    </row>
    <row r="37" spans="1:9" x14ac:dyDescent="0.2">
      <c r="A37" s="53"/>
      <c r="B37" s="33">
        <v>3</v>
      </c>
      <c r="C37" s="39">
        <v>4</v>
      </c>
      <c r="D37" s="1">
        <v>81.456999999999994</v>
      </c>
      <c r="E37" s="1">
        <v>181.74</v>
      </c>
      <c r="F37" s="1">
        <v>57.16</v>
      </c>
      <c r="G37" s="1">
        <v>52</v>
      </c>
      <c r="H37" s="1">
        <v>1708.0198</v>
      </c>
      <c r="I37" s="33">
        <v>2141</v>
      </c>
    </row>
    <row r="38" spans="1:9" x14ac:dyDescent="0.2">
      <c r="A38" s="53"/>
      <c r="B38" s="33">
        <v>4</v>
      </c>
      <c r="C38" s="39">
        <v>4</v>
      </c>
      <c r="D38" s="1">
        <v>70.542000000000002</v>
      </c>
      <c r="E38" s="1">
        <v>153.38200000000001</v>
      </c>
      <c r="F38" s="1">
        <v>62.634</v>
      </c>
      <c r="G38" s="1">
        <v>59</v>
      </c>
      <c r="H38" s="1">
        <v>2155.0302000000001</v>
      </c>
      <c r="I38" s="33">
        <v>1738</v>
      </c>
    </row>
    <row r="39" spans="1:9" x14ac:dyDescent="0.2">
      <c r="A39" s="53"/>
      <c r="B39" s="33">
        <v>5</v>
      </c>
      <c r="C39" s="39">
        <v>4</v>
      </c>
      <c r="D39" s="1">
        <v>22.311</v>
      </c>
      <c r="E39" s="1">
        <v>217.06</v>
      </c>
      <c r="F39" s="1">
        <v>151.11500000000001</v>
      </c>
      <c r="G39" s="1">
        <v>57</v>
      </c>
      <c r="H39" s="1">
        <v>2435.5401999999999</v>
      </c>
      <c r="I39" s="33">
        <v>2570</v>
      </c>
    </row>
    <row r="40" spans="1:9" x14ac:dyDescent="0.2">
      <c r="A40" s="53"/>
      <c r="B40" s="33">
        <v>6</v>
      </c>
      <c r="C40" s="39">
        <v>4</v>
      </c>
      <c r="D40" s="1">
        <v>40.468000000000004</v>
      </c>
      <c r="E40" s="1">
        <v>195.33799999999999</v>
      </c>
      <c r="F40" s="1">
        <v>16.567</v>
      </c>
      <c r="G40" s="1">
        <v>57</v>
      </c>
      <c r="H40" s="1">
        <v>1530.9445000000001</v>
      </c>
      <c r="I40" s="33">
        <v>1613</v>
      </c>
    </row>
    <row r="41" spans="1:9" x14ac:dyDescent="0.2">
      <c r="A41" s="53"/>
      <c r="B41" s="33">
        <v>7</v>
      </c>
      <c r="C41" s="39">
        <v>4</v>
      </c>
      <c r="D41" s="1">
        <v>71.930999999999997</v>
      </c>
      <c r="E41" s="1">
        <v>174.56100000000001</v>
      </c>
      <c r="F41" s="1">
        <v>93.084999999999994</v>
      </c>
      <c r="G41" s="1">
        <v>55</v>
      </c>
      <c r="H41" s="1">
        <v>1671.4395</v>
      </c>
      <c r="I41" s="33">
        <v>2043</v>
      </c>
    </row>
    <row r="42" spans="1:9" x14ac:dyDescent="0.2">
      <c r="A42" s="53"/>
      <c r="B42" s="33">
        <v>8</v>
      </c>
      <c r="C42" s="39">
        <v>4</v>
      </c>
      <c r="D42" s="1">
        <v>69.14</v>
      </c>
      <c r="E42" s="1">
        <v>185.29599999999999</v>
      </c>
      <c r="F42" s="1">
        <v>118.32899999999999</v>
      </c>
      <c r="G42" s="1">
        <v>54</v>
      </c>
      <c r="H42" s="1">
        <v>1508.4191000000001</v>
      </c>
      <c r="I42" s="33">
        <v>1877</v>
      </c>
    </row>
    <row r="43" spans="1:9" x14ac:dyDescent="0.2">
      <c r="A43" s="53"/>
      <c r="B43" s="33">
        <v>9</v>
      </c>
      <c r="C43" s="39">
        <v>4</v>
      </c>
      <c r="D43" s="1">
        <v>86.088999999999999</v>
      </c>
      <c r="E43" s="1">
        <v>210.04300000000001</v>
      </c>
      <c r="F43" s="1">
        <v>98.763999999999996</v>
      </c>
      <c r="G43" s="1">
        <v>46</v>
      </c>
      <c r="H43" s="1">
        <v>2341.1354999999999</v>
      </c>
      <c r="I43" s="33">
        <v>2900</v>
      </c>
    </row>
    <row r="44" spans="1:9" x14ac:dyDescent="0.2">
      <c r="A44" s="53"/>
      <c r="B44" s="33">
        <v>10</v>
      </c>
      <c r="C44" s="39">
        <v>4</v>
      </c>
      <c r="D44" s="1">
        <v>66.56</v>
      </c>
      <c r="E44" s="1">
        <v>121.86499999999999</v>
      </c>
      <c r="F44" s="1">
        <v>54.304000000000002</v>
      </c>
      <c r="G44" s="1">
        <v>60</v>
      </c>
      <c r="H44" s="1">
        <v>1841.1768</v>
      </c>
      <c r="I44" s="33">
        <v>1900</v>
      </c>
    </row>
    <row r="45" spans="1:9" ht="15" customHeight="1" x14ac:dyDescent="0.2">
      <c r="A45" s="54"/>
      <c r="B45" s="34">
        <v>11</v>
      </c>
      <c r="C45" s="40">
        <v>4</v>
      </c>
      <c r="D45" s="29">
        <v>98.09</v>
      </c>
      <c r="E45" s="29">
        <v>158.792</v>
      </c>
      <c r="F45" s="29">
        <v>60.795999999999999</v>
      </c>
      <c r="G45" s="29">
        <v>49</v>
      </c>
      <c r="H45" s="29">
        <v>1405.3731</v>
      </c>
      <c r="I45" s="34">
        <v>2009</v>
      </c>
    </row>
  </sheetData>
  <mergeCells count="20">
    <mergeCell ref="N10:N11"/>
    <mergeCell ref="O10:O11"/>
    <mergeCell ref="P10:P11"/>
    <mergeCell ref="Q10:Q11"/>
    <mergeCell ref="K1:Q1"/>
    <mergeCell ref="K9:Q9"/>
    <mergeCell ref="K2:K3"/>
    <mergeCell ref="L2:L3"/>
    <mergeCell ref="M2:M3"/>
    <mergeCell ref="N2:N3"/>
    <mergeCell ref="O2:O3"/>
    <mergeCell ref="P2:P3"/>
    <mergeCell ref="Q2:Q3"/>
    <mergeCell ref="K10:K11"/>
    <mergeCell ref="L10:L11"/>
    <mergeCell ref="A2:A12"/>
    <mergeCell ref="A13:A23"/>
    <mergeCell ref="A24:A34"/>
    <mergeCell ref="A35:A45"/>
    <mergeCell ref="M10:M11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15161-3F4B-4574-9129-025739F84689}">
  <dimension ref="A1:Q52"/>
  <sheetViews>
    <sheetView workbookViewId="0">
      <selection activeCell="M41" sqref="M41"/>
    </sheetView>
  </sheetViews>
  <sheetFormatPr baseColWidth="10" defaultColWidth="9.1640625" defaultRowHeight="15" x14ac:dyDescent="0.2"/>
  <cols>
    <col min="1" max="1" width="21" style="11" customWidth="1"/>
    <col min="2" max="2" width="8.1640625" style="1" bestFit="1" customWidth="1"/>
    <col min="3" max="3" width="5.1640625" style="1" bestFit="1" customWidth="1"/>
    <col min="4" max="4" width="19.83203125" style="1" bestFit="1" customWidth="1"/>
    <col min="5" max="5" width="20.1640625" style="1" bestFit="1" customWidth="1"/>
    <col min="6" max="6" width="16.5" style="1" bestFit="1" customWidth="1"/>
    <col min="7" max="7" width="9.5" style="1" bestFit="1" customWidth="1"/>
    <col min="8" max="8" width="13.1640625" style="1" bestFit="1" customWidth="1"/>
    <col min="9" max="9" width="10" style="1" bestFit="1" customWidth="1"/>
    <col min="10" max="10" width="9.5" style="1" bestFit="1" customWidth="1"/>
    <col min="11" max="11" width="20" style="1" customWidth="1"/>
    <col min="12" max="13" width="13.5" style="1" bestFit="1" customWidth="1"/>
    <col min="14" max="14" width="12.5" style="1" bestFit="1" customWidth="1"/>
    <col min="15" max="15" width="7.5" style="1" bestFit="1" customWidth="1"/>
    <col min="16" max="16" width="8.5" style="1" bestFit="1" customWidth="1"/>
    <col min="17" max="17" width="10" style="1" bestFit="1" customWidth="1"/>
    <col min="18" max="16384" width="9.1640625" style="1"/>
  </cols>
  <sheetData>
    <row r="1" spans="1:17" ht="16" thickBot="1" x14ac:dyDescent="0.25">
      <c r="B1" s="1" t="s">
        <v>13</v>
      </c>
      <c r="C1" s="1" t="s">
        <v>12</v>
      </c>
      <c r="D1" s="11" t="s">
        <v>4</v>
      </c>
      <c r="E1" s="11" t="s">
        <v>5</v>
      </c>
      <c r="F1" s="11" t="s">
        <v>30</v>
      </c>
      <c r="G1" s="11" t="s">
        <v>0</v>
      </c>
      <c r="H1" s="11" t="s">
        <v>1</v>
      </c>
      <c r="I1" s="11" t="s">
        <v>2</v>
      </c>
      <c r="K1" s="61" t="s">
        <v>7</v>
      </c>
      <c r="L1" s="62"/>
      <c r="M1" s="62"/>
      <c r="N1" s="62"/>
      <c r="O1" s="62"/>
      <c r="P1" s="62"/>
      <c r="Q1" s="63"/>
    </row>
    <row r="2" spans="1:17" ht="15.75" customHeight="1" x14ac:dyDescent="0.2">
      <c r="A2" s="52" t="s">
        <v>8</v>
      </c>
      <c r="B2" s="32">
        <v>1</v>
      </c>
      <c r="C2" s="38">
        <v>1</v>
      </c>
      <c r="D2" s="44">
        <v>58.277000000000001</v>
      </c>
      <c r="E2" s="44">
        <v>120.657</v>
      </c>
      <c r="F2" s="44">
        <v>22.341000000000001</v>
      </c>
      <c r="G2" s="46">
        <v>68</v>
      </c>
      <c r="H2" s="30">
        <v>1024.8589999999999</v>
      </c>
      <c r="I2" s="41">
        <v>1313</v>
      </c>
      <c r="K2" s="64" t="s">
        <v>9</v>
      </c>
      <c r="L2" s="57" t="s">
        <v>15</v>
      </c>
      <c r="M2" s="55" t="s">
        <v>16</v>
      </c>
      <c r="N2" s="57" t="s">
        <v>31</v>
      </c>
      <c r="O2" s="55" t="s">
        <v>17</v>
      </c>
      <c r="P2" s="57" t="s">
        <v>18</v>
      </c>
      <c r="Q2" s="59" t="s">
        <v>2</v>
      </c>
    </row>
    <row r="3" spans="1:17" ht="16" thickBot="1" x14ac:dyDescent="0.25">
      <c r="A3" s="53"/>
      <c r="B3" s="33">
        <v>2</v>
      </c>
      <c r="C3" s="39">
        <v>1</v>
      </c>
      <c r="D3" s="14">
        <v>96.912999999999997</v>
      </c>
      <c r="E3" s="14">
        <v>124.377</v>
      </c>
      <c r="F3" s="14">
        <v>30.402000000000001</v>
      </c>
      <c r="G3" s="13">
        <v>60</v>
      </c>
      <c r="H3" s="1">
        <v>1249.2170000000001</v>
      </c>
      <c r="I3" s="42">
        <v>1768</v>
      </c>
      <c r="K3" s="65"/>
      <c r="L3" s="58"/>
      <c r="M3" s="56"/>
      <c r="N3" s="58"/>
      <c r="O3" s="56"/>
      <c r="P3" s="58"/>
      <c r="Q3" s="60"/>
    </row>
    <row r="4" spans="1:17" x14ac:dyDescent="0.2">
      <c r="A4" s="53"/>
      <c r="B4" s="33">
        <v>3</v>
      </c>
      <c r="C4" s="39">
        <v>1</v>
      </c>
      <c r="D4" s="14">
        <v>64.540999999999997</v>
      </c>
      <c r="E4" s="14">
        <v>131.6</v>
      </c>
      <c r="F4" s="14">
        <v>26.754999999999999</v>
      </c>
      <c r="G4" s="13">
        <v>64</v>
      </c>
      <c r="H4" s="1">
        <v>1206.3140000000001</v>
      </c>
      <c r="I4" s="42">
        <v>1434</v>
      </c>
      <c r="K4" s="23" t="s">
        <v>8</v>
      </c>
      <c r="L4" s="26">
        <f t="shared" ref="L4:Q4" si="0">ROUNDUP(AVERAGE(D2:D12),2)</f>
        <v>74.210000000000008</v>
      </c>
      <c r="M4" s="26">
        <f t="shared" si="0"/>
        <v>124.08</v>
      </c>
      <c r="N4" s="26">
        <f t="shared" si="0"/>
        <v>29.990000000000002</v>
      </c>
      <c r="O4" s="26">
        <f t="shared" si="0"/>
        <v>62.28</v>
      </c>
      <c r="P4" s="26">
        <f t="shared" si="0"/>
        <v>1325.51</v>
      </c>
      <c r="Q4" s="26">
        <f t="shared" si="0"/>
        <v>1538.91</v>
      </c>
    </row>
    <row r="5" spans="1:17" x14ac:dyDescent="0.2">
      <c r="A5" s="53"/>
      <c r="B5" s="33">
        <v>4</v>
      </c>
      <c r="C5" s="39">
        <v>1</v>
      </c>
      <c r="D5" s="14">
        <v>73.274000000000001</v>
      </c>
      <c r="E5" s="14">
        <v>185.15700000000001</v>
      </c>
      <c r="F5" s="14">
        <v>92.072999999999993</v>
      </c>
      <c r="G5" s="13">
        <v>53</v>
      </c>
      <c r="H5" s="1">
        <v>2052.1253999999999</v>
      </c>
      <c r="I5" s="42">
        <v>2432</v>
      </c>
      <c r="K5" s="24" t="s">
        <v>33</v>
      </c>
      <c r="L5" s="27">
        <f t="shared" ref="L5:Q5" si="1">ROUNDUP(AVERAGE(D13:D23),2)</f>
        <v>83.5</v>
      </c>
      <c r="M5" s="27">
        <f t="shared" si="1"/>
        <v>140.28</v>
      </c>
      <c r="N5" s="27">
        <f t="shared" si="1"/>
        <v>35.379999999999995</v>
      </c>
      <c r="O5" s="27">
        <f t="shared" si="1"/>
        <v>58.089999999999996</v>
      </c>
      <c r="P5" s="27">
        <f t="shared" si="1"/>
        <v>1398.79</v>
      </c>
      <c r="Q5" s="27">
        <f t="shared" si="1"/>
        <v>1827.86</v>
      </c>
    </row>
    <row r="6" spans="1:17" x14ac:dyDescent="0.2">
      <c r="A6" s="53"/>
      <c r="B6" s="33">
        <v>5</v>
      </c>
      <c r="C6" s="39">
        <v>1</v>
      </c>
      <c r="D6" s="14">
        <v>75.447999999999993</v>
      </c>
      <c r="E6" s="14">
        <v>115.06699999999999</v>
      </c>
      <c r="F6" s="14">
        <v>24.664000000000001</v>
      </c>
      <c r="G6" s="13">
        <v>66</v>
      </c>
      <c r="H6" s="1">
        <v>1238.9280000000001</v>
      </c>
      <c r="I6" s="42">
        <v>1630</v>
      </c>
      <c r="K6" s="24" t="s">
        <v>37</v>
      </c>
      <c r="L6" s="27">
        <f t="shared" ref="L6:Q6" si="2">ROUNDUP(AVERAGE(D24:D34),2)</f>
        <v>78.86</v>
      </c>
      <c r="M6" s="27">
        <f t="shared" si="2"/>
        <v>125.85000000000001</v>
      </c>
      <c r="N6" s="27">
        <f t="shared" si="2"/>
        <v>35.659999999999997</v>
      </c>
      <c r="O6" s="27">
        <f t="shared" si="2"/>
        <v>60.82</v>
      </c>
      <c r="P6" s="27">
        <f t="shared" si="2"/>
        <v>1303.3599999999999</v>
      </c>
      <c r="Q6" s="27">
        <f t="shared" si="2"/>
        <v>1623.82</v>
      </c>
    </row>
    <row r="7" spans="1:17" ht="16" thickBot="1" x14ac:dyDescent="0.25">
      <c r="A7" s="53"/>
      <c r="B7" s="33">
        <v>6</v>
      </c>
      <c r="C7" s="39">
        <v>1</v>
      </c>
      <c r="D7" s="14">
        <v>96.406000000000006</v>
      </c>
      <c r="E7" s="14">
        <v>130.874</v>
      </c>
      <c r="F7" s="14">
        <v>25.724</v>
      </c>
      <c r="G7" s="13">
        <v>59</v>
      </c>
      <c r="H7" s="1">
        <v>1254.5123000000001</v>
      </c>
      <c r="I7" s="42">
        <v>1759</v>
      </c>
      <c r="K7" s="25" t="s">
        <v>38</v>
      </c>
      <c r="L7" s="28">
        <f t="shared" ref="L7:Q7" si="3">ROUNDUP(AVERAGE(D35:D44),2)</f>
        <v>79.930000000000007</v>
      </c>
      <c r="M7" s="28">
        <f t="shared" si="3"/>
        <v>126.37</v>
      </c>
      <c r="N7" s="28">
        <f t="shared" si="3"/>
        <v>28.240000000000002</v>
      </c>
      <c r="O7" s="28">
        <f t="shared" si="3"/>
        <v>61.5</v>
      </c>
      <c r="P7" s="28">
        <f t="shared" si="3"/>
        <v>1314.07</v>
      </c>
      <c r="Q7" s="28">
        <f t="shared" si="3"/>
        <v>1690.92</v>
      </c>
    </row>
    <row r="8" spans="1:17" ht="16" thickBot="1" x14ac:dyDescent="0.25">
      <c r="A8" s="53"/>
      <c r="B8" s="33">
        <v>7</v>
      </c>
      <c r="C8" s="39">
        <v>1</v>
      </c>
      <c r="D8" s="14">
        <v>71.317999999999998</v>
      </c>
      <c r="E8" s="14">
        <v>109.928</v>
      </c>
      <c r="F8" s="14">
        <v>7.0359999999999996</v>
      </c>
      <c r="G8" s="13">
        <v>67</v>
      </c>
      <c r="H8" s="1">
        <v>1337.6592000000001</v>
      </c>
      <c r="I8" s="42">
        <v>1107</v>
      </c>
    </row>
    <row r="9" spans="1:17" ht="16" thickBot="1" x14ac:dyDescent="0.25">
      <c r="A9" s="53"/>
      <c r="B9" s="33">
        <v>8</v>
      </c>
      <c r="C9" s="39">
        <v>1</v>
      </c>
      <c r="D9" s="14">
        <v>57.338000000000001</v>
      </c>
      <c r="E9" s="14">
        <v>173.14</v>
      </c>
      <c r="F9" s="14">
        <v>20.533000000000001</v>
      </c>
      <c r="G9" s="13">
        <v>58</v>
      </c>
      <c r="H9" s="1">
        <v>1505.4629</v>
      </c>
      <c r="I9" s="42">
        <v>1729</v>
      </c>
      <c r="K9" s="48" t="s">
        <v>6</v>
      </c>
      <c r="L9" s="49"/>
      <c r="M9" s="49"/>
      <c r="N9" s="49"/>
      <c r="O9" s="49"/>
      <c r="P9" s="49"/>
      <c r="Q9" s="50"/>
    </row>
    <row r="10" spans="1:17" x14ac:dyDescent="0.2">
      <c r="A10" s="53"/>
      <c r="B10" s="33">
        <v>9</v>
      </c>
      <c r="C10" s="39">
        <v>1</v>
      </c>
      <c r="D10" s="14">
        <v>60.231000000000002</v>
      </c>
      <c r="E10" s="14">
        <v>42.591999999999999</v>
      </c>
      <c r="F10" s="14">
        <v>7.8</v>
      </c>
      <c r="G10" s="13">
        <v>61</v>
      </c>
      <c r="H10" s="1">
        <v>1432.5002999999999</v>
      </c>
      <c r="I10" s="42">
        <v>593</v>
      </c>
      <c r="K10" s="64" t="s">
        <v>9</v>
      </c>
      <c r="L10" s="57" t="s">
        <v>15</v>
      </c>
      <c r="M10" s="55" t="s">
        <v>21</v>
      </c>
      <c r="N10" s="57" t="s">
        <v>31</v>
      </c>
      <c r="O10" s="55" t="s">
        <v>17</v>
      </c>
      <c r="P10" s="57" t="s">
        <v>18</v>
      </c>
      <c r="Q10" s="59" t="s">
        <v>2</v>
      </c>
    </row>
    <row r="11" spans="1:17" ht="16" thickBot="1" x14ac:dyDescent="0.25">
      <c r="A11" s="53"/>
      <c r="B11" s="33">
        <v>10</v>
      </c>
      <c r="C11" s="39">
        <v>1</v>
      </c>
      <c r="D11" s="14">
        <v>78.763000000000005</v>
      </c>
      <c r="E11" s="14">
        <v>116.449</v>
      </c>
      <c r="F11" s="14">
        <v>36.909999999999997</v>
      </c>
      <c r="G11" s="13">
        <v>65</v>
      </c>
      <c r="H11" s="1">
        <v>1191.8447000000001</v>
      </c>
      <c r="I11" s="42">
        <v>1647</v>
      </c>
      <c r="K11" s="65"/>
      <c r="L11" s="58"/>
      <c r="M11" s="56"/>
      <c r="N11" s="58"/>
      <c r="O11" s="56"/>
      <c r="P11" s="58"/>
      <c r="Q11" s="60"/>
    </row>
    <row r="12" spans="1:17" x14ac:dyDescent="0.2">
      <c r="A12" s="54"/>
      <c r="B12" s="33">
        <v>11</v>
      </c>
      <c r="C12" s="39">
        <v>1</v>
      </c>
      <c r="D12" s="45">
        <v>83.738</v>
      </c>
      <c r="E12" s="45">
        <v>114.932</v>
      </c>
      <c r="F12" s="45">
        <v>35.552999999999997</v>
      </c>
      <c r="G12" s="47">
        <v>64</v>
      </c>
      <c r="H12" s="29">
        <v>1087.1355000000001</v>
      </c>
      <c r="I12" s="43">
        <v>1516</v>
      </c>
      <c r="K12" s="23" t="s">
        <v>8</v>
      </c>
      <c r="L12" s="26">
        <f t="shared" ref="L12:Q12" si="4">ROUNDUP(_xlfn.STDEV.S(D2:D12),2)</f>
        <v>14</v>
      </c>
      <c r="M12" s="26">
        <f t="shared" si="4"/>
        <v>36.5</v>
      </c>
      <c r="N12" s="26">
        <f t="shared" si="4"/>
        <v>22.720000000000002</v>
      </c>
      <c r="O12" s="26">
        <f t="shared" si="4"/>
        <v>4.5199999999999996</v>
      </c>
      <c r="P12" s="26">
        <f t="shared" si="4"/>
        <v>277.42</v>
      </c>
      <c r="Q12" s="26">
        <f t="shared" si="4"/>
        <v>458.09999999999997</v>
      </c>
    </row>
    <row r="13" spans="1:17" x14ac:dyDescent="0.2">
      <c r="A13" s="52" t="s">
        <v>33</v>
      </c>
      <c r="B13" s="32">
        <v>1</v>
      </c>
      <c r="C13" s="38">
        <v>2</v>
      </c>
      <c r="D13" s="44">
        <v>85.435000000000002</v>
      </c>
      <c r="E13" s="44">
        <v>170.27</v>
      </c>
      <c r="F13" s="44">
        <v>42.621000000000002</v>
      </c>
      <c r="G13" s="46">
        <v>54</v>
      </c>
      <c r="H13" s="30">
        <v>1575.3206</v>
      </c>
      <c r="I13" s="41">
        <v>2023</v>
      </c>
      <c r="K13" s="24" t="s">
        <v>33</v>
      </c>
      <c r="L13" s="27">
        <f t="shared" ref="L13:Q13" si="5">ROUNDUP(_xlfn.STDEV.S(D13:D23),2)</f>
        <v>17.240000000000002</v>
      </c>
      <c r="M13" s="27">
        <f t="shared" si="5"/>
        <v>19.100000000000001</v>
      </c>
      <c r="N13" s="27">
        <f t="shared" si="5"/>
        <v>12.49</v>
      </c>
      <c r="O13" s="27">
        <f t="shared" si="5"/>
        <v>2.4299999999999997</v>
      </c>
      <c r="P13" s="27">
        <f t="shared" si="5"/>
        <v>188.44</v>
      </c>
      <c r="Q13" s="27">
        <f t="shared" si="5"/>
        <v>195.75</v>
      </c>
    </row>
    <row r="14" spans="1:17" x14ac:dyDescent="0.2">
      <c r="A14" s="53"/>
      <c r="B14" s="33">
        <v>2</v>
      </c>
      <c r="C14" s="39">
        <v>2</v>
      </c>
      <c r="D14" s="14">
        <v>111.916</v>
      </c>
      <c r="E14" s="14">
        <v>128.02199999999999</v>
      </c>
      <c r="F14" s="14">
        <v>25.491</v>
      </c>
      <c r="G14" s="13">
        <v>57</v>
      </c>
      <c r="H14" s="1">
        <v>1036.7521999999999</v>
      </c>
      <c r="I14" s="42">
        <v>1611</v>
      </c>
      <c r="K14" s="24" t="s">
        <v>37</v>
      </c>
      <c r="L14" s="27">
        <f t="shared" ref="L14:Q14" si="6">ROUNDUP(_xlfn.STDEV.S(D24:D34),2)</f>
        <v>26.310000000000002</v>
      </c>
      <c r="M14" s="27">
        <f t="shared" si="6"/>
        <v>55.58</v>
      </c>
      <c r="N14" s="27">
        <f t="shared" si="6"/>
        <v>16.080000000000002</v>
      </c>
      <c r="O14" s="27">
        <f t="shared" si="6"/>
        <v>8.85</v>
      </c>
      <c r="P14" s="27">
        <f t="shared" si="6"/>
        <v>402.08</v>
      </c>
      <c r="Q14" s="27">
        <f t="shared" si="6"/>
        <v>579.04</v>
      </c>
    </row>
    <row r="15" spans="1:17" ht="16" thickBot="1" x14ac:dyDescent="0.25">
      <c r="A15" s="53"/>
      <c r="B15" s="33">
        <v>3</v>
      </c>
      <c r="C15" s="39">
        <v>2</v>
      </c>
      <c r="D15" s="14">
        <v>79.569999999999993</v>
      </c>
      <c r="E15" s="14">
        <v>139.02500000000001</v>
      </c>
      <c r="F15" s="14">
        <v>42.384999999999998</v>
      </c>
      <c r="G15" s="13">
        <v>60</v>
      </c>
      <c r="H15" s="1">
        <v>1530.575</v>
      </c>
      <c r="I15" s="42">
        <v>1519.8333333333333</v>
      </c>
      <c r="K15" s="25" t="s">
        <v>38</v>
      </c>
      <c r="L15" s="27">
        <f t="shared" ref="L15:Q15" si="7">ROUNDUP(_xlfn.STDEV.S(D35:D44),2)</f>
        <v>23.1</v>
      </c>
      <c r="M15" s="27">
        <f t="shared" si="7"/>
        <v>42.76</v>
      </c>
      <c r="N15" s="27">
        <f t="shared" si="7"/>
        <v>10.43</v>
      </c>
      <c r="O15" s="27">
        <f t="shared" si="7"/>
        <v>7.2799999999999994</v>
      </c>
      <c r="P15" s="27">
        <f t="shared" si="7"/>
        <v>379.06</v>
      </c>
      <c r="Q15" s="27">
        <f t="shared" si="7"/>
        <v>409.25</v>
      </c>
    </row>
    <row r="16" spans="1:17" x14ac:dyDescent="0.2">
      <c r="A16" s="53"/>
      <c r="B16" s="33">
        <v>4</v>
      </c>
      <c r="C16" s="39">
        <v>2</v>
      </c>
      <c r="D16" s="14">
        <v>83.275000000000006</v>
      </c>
      <c r="E16" s="14">
        <v>97.962999999999994</v>
      </c>
      <c r="F16" s="14">
        <v>15.551</v>
      </c>
      <c r="G16" s="13">
        <v>60</v>
      </c>
      <c r="H16" s="1">
        <v>1098.5145</v>
      </c>
      <c r="I16" s="42">
        <v>1860</v>
      </c>
    </row>
    <row r="17" spans="1:12" ht="15" customHeight="1" x14ac:dyDescent="0.2">
      <c r="A17" s="53"/>
      <c r="B17" s="33">
        <v>5</v>
      </c>
      <c r="C17" s="39">
        <v>2</v>
      </c>
      <c r="D17" s="14">
        <v>108.78400000000001</v>
      </c>
      <c r="E17" s="14">
        <v>159.94399999999999</v>
      </c>
      <c r="F17" s="14">
        <v>14.79</v>
      </c>
      <c r="G17" s="13">
        <v>59.976851851851848</v>
      </c>
      <c r="H17" s="1">
        <v>1433.6676</v>
      </c>
      <c r="I17" s="42">
        <v>2062</v>
      </c>
    </row>
    <row r="18" spans="1:12" x14ac:dyDescent="0.2">
      <c r="A18" s="53"/>
      <c r="B18" s="33">
        <v>6</v>
      </c>
      <c r="C18" s="39">
        <v>2</v>
      </c>
      <c r="D18" s="14">
        <v>88.658000000000001</v>
      </c>
      <c r="E18" s="14">
        <v>157.054</v>
      </c>
      <c r="F18" s="14">
        <v>45.506999999999998</v>
      </c>
      <c r="G18" s="13">
        <v>56</v>
      </c>
      <c r="H18" s="1">
        <v>1557.1422</v>
      </c>
      <c r="I18" s="42">
        <v>2062</v>
      </c>
      <c r="L18"/>
    </row>
    <row r="19" spans="1:12" x14ac:dyDescent="0.2">
      <c r="A19" s="53"/>
      <c r="B19" s="33">
        <v>7</v>
      </c>
      <c r="C19" s="39">
        <v>2</v>
      </c>
      <c r="D19" s="14">
        <v>62.152999999999999</v>
      </c>
      <c r="E19" s="14">
        <v>142.04599999999999</v>
      </c>
      <c r="F19" s="14">
        <v>31.057500000000001</v>
      </c>
      <c r="G19" s="13">
        <v>56</v>
      </c>
      <c r="H19" s="1">
        <v>1371.9953</v>
      </c>
      <c r="I19" s="42">
        <v>1856.3055555555554</v>
      </c>
    </row>
    <row r="20" spans="1:12" x14ac:dyDescent="0.2">
      <c r="A20" s="53"/>
      <c r="B20" s="33">
        <v>8</v>
      </c>
      <c r="C20" s="39">
        <v>2</v>
      </c>
      <c r="D20" s="14">
        <v>55.689</v>
      </c>
      <c r="E20" s="14">
        <v>137.34</v>
      </c>
      <c r="F20" s="14">
        <v>41.853000000000002</v>
      </c>
      <c r="G20" s="13">
        <v>59</v>
      </c>
      <c r="H20" s="1">
        <v>1288.6908000000001</v>
      </c>
      <c r="I20" s="42">
        <v>1535</v>
      </c>
    </row>
    <row r="21" spans="1:12" x14ac:dyDescent="0.2">
      <c r="A21" s="53"/>
      <c r="B21" s="33">
        <v>9</v>
      </c>
      <c r="C21" s="39">
        <v>2</v>
      </c>
      <c r="D21" s="14">
        <v>91.522000000000006</v>
      </c>
      <c r="E21" s="14">
        <v>137.20599999999999</v>
      </c>
      <c r="F21" s="14">
        <v>54.607999999999997</v>
      </c>
      <c r="G21" s="13">
        <v>59</v>
      </c>
      <c r="H21" s="1">
        <v>1603.2498000000001</v>
      </c>
      <c r="I21" s="42">
        <v>1815.8564814814815</v>
      </c>
      <c r="K21" s="11" t="s">
        <v>22</v>
      </c>
    </row>
    <row r="22" spans="1:12" x14ac:dyDescent="0.2">
      <c r="A22" s="53"/>
      <c r="B22" s="33">
        <v>10</v>
      </c>
      <c r="C22" s="39">
        <v>2</v>
      </c>
      <c r="D22" s="14">
        <v>81.353999999999999</v>
      </c>
      <c r="E22" s="14">
        <v>130.16</v>
      </c>
      <c r="F22" s="14">
        <v>37.722000000000001</v>
      </c>
      <c r="G22" s="13">
        <v>62</v>
      </c>
      <c r="H22" s="1">
        <v>1441.3344999999999</v>
      </c>
      <c r="I22" s="42">
        <v>1891</v>
      </c>
      <c r="K22" s="11" t="s">
        <v>23</v>
      </c>
    </row>
    <row r="23" spans="1:12" x14ac:dyDescent="0.2">
      <c r="A23" s="54"/>
      <c r="B23" s="34">
        <v>11</v>
      </c>
      <c r="C23" s="40">
        <v>2</v>
      </c>
      <c r="D23" s="45">
        <v>70.094999999999999</v>
      </c>
      <c r="E23" s="45">
        <v>143.96</v>
      </c>
      <c r="F23" s="45">
        <v>37.590000000000003</v>
      </c>
      <c r="G23" s="47">
        <v>56</v>
      </c>
      <c r="H23" s="29">
        <v>1449.3467000000001</v>
      </c>
      <c r="I23" s="43">
        <v>1870.3603395061727</v>
      </c>
      <c r="K23" s="11" t="s">
        <v>32</v>
      </c>
    </row>
    <row r="24" spans="1:12" x14ac:dyDescent="0.2">
      <c r="A24" s="52" t="s">
        <v>37</v>
      </c>
      <c r="B24" s="32">
        <v>1</v>
      </c>
      <c r="C24" s="38">
        <v>3</v>
      </c>
      <c r="D24" s="44">
        <v>44.878999999999998</v>
      </c>
      <c r="E24" s="44">
        <v>57.332000000000001</v>
      </c>
      <c r="F24" s="44">
        <v>24.196000000000002</v>
      </c>
      <c r="G24" s="46">
        <v>81</v>
      </c>
      <c r="H24" s="30">
        <v>589.05730000000005</v>
      </c>
      <c r="I24" s="41">
        <v>842</v>
      </c>
      <c r="K24" s="11" t="s">
        <v>24</v>
      </c>
    </row>
    <row r="25" spans="1:12" x14ac:dyDescent="0.2">
      <c r="A25" s="53"/>
      <c r="B25" s="33">
        <v>2</v>
      </c>
      <c r="C25" s="39">
        <v>3</v>
      </c>
      <c r="D25" s="14">
        <v>102.545</v>
      </c>
      <c r="E25" s="14">
        <v>57.351999999999997</v>
      </c>
      <c r="F25" s="14">
        <v>14.023999999999999</v>
      </c>
      <c r="G25" s="13">
        <v>71</v>
      </c>
      <c r="H25" s="1">
        <v>682.92840000000001</v>
      </c>
      <c r="I25" s="42">
        <v>1256</v>
      </c>
      <c r="K25" s="11" t="s">
        <v>25</v>
      </c>
    </row>
    <row r="26" spans="1:12" x14ac:dyDescent="0.2">
      <c r="A26" s="53"/>
      <c r="B26" s="33">
        <v>3</v>
      </c>
      <c r="C26" s="39">
        <v>3</v>
      </c>
      <c r="D26" s="14">
        <v>100.55800000000001</v>
      </c>
      <c r="E26" s="14">
        <v>150.77000000000001</v>
      </c>
      <c r="F26" s="14">
        <v>35</v>
      </c>
      <c r="G26" s="13">
        <v>55</v>
      </c>
      <c r="H26" s="1">
        <v>1429.0319999999999</v>
      </c>
      <c r="I26" s="42">
        <v>1999</v>
      </c>
      <c r="K26" s="11" t="s">
        <v>2</v>
      </c>
    </row>
    <row r="27" spans="1:12" x14ac:dyDescent="0.2">
      <c r="A27" s="53"/>
      <c r="B27" s="33">
        <v>4</v>
      </c>
      <c r="C27" s="39">
        <v>3</v>
      </c>
      <c r="D27" s="14">
        <v>87.647999999999996</v>
      </c>
      <c r="E27" s="14">
        <v>164.96299999999999</v>
      </c>
      <c r="F27" s="14">
        <v>47.097999999999999</v>
      </c>
      <c r="G27" s="13">
        <v>54</v>
      </c>
      <c r="H27" s="1">
        <v>1630.6663000000001</v>
      </c>
      <c r="I27" s="42">
        <v>2084</v>
      </c>
    </row>
    <row r="28" spans="1:12" x14ac:dyDescent="0.2">
      <c r="A28" s="53"/>
      <c r="B28" s="33">
        <v>5</v>
      </c>
      <c r="C28" s="39">
        <v>3</v>
      </c>
      <c r="D28" s="14">
        <v>99.006</v>
      </c>
      <c r="E28" s="14">
        <v>167.08699999999999</v>
      </c>
      <c r="F28" s="14">
        <v>34.350999999999999</v>
      </c>
      <c r="G28" s="13">
        <v>52</v>
      </c>
      <c r="H28" s="1">
        <v>1612.3471999999999</v>
      </c>
      <c r="I28" s="42">
        <v>2266</v>
      </c>
    </row>
    <row r="29" spans="1:12" ht="15" customHeight="1" x14ac:dyDescent="0.2">
      <c r="A29" s="53"/>
      <c r="B29" s="33">
        <v>6</v>
      </c>
      <c r="C29" s="39">
        <v>3</v>
      </c>
      <c r="D29" s="14">
        <v>51.081000000000003</v>
      </c>
      <c r="E29" s="14">
        <v>27.600999999999999</v>
      </c>
      <c r="F29" s="14">
        <v>32.042999999999999</v>
      </c>
      <c r="G29" s="13">
        <v>62</v>
      </c>
      <c r="H29" s="1">
        <v>1232.2295999999999</v>
      </c>
      <c r="I29" s="42">
        <v>397</v>
      </c>
    </row>
    <row r="30" spans="1:12" x14ac:dyDescent="0.2">
      <c r="A30" s="53"/>
      <c r="B30" s="33">
        <v>7</v>
      </c>
      <c r="C30" s="39">
        <v>3</v>
      </c>
      <c r="D30" s="14">
        <v>40.154000000000003</v>
      </c>
      <c r="E30" s="14">
        <v>208.81299999999999</v>
      </c>
      <c r="F30" s="14">
        <v>70.480999999999995</v>
      </c>
      <c r="G30" s="13">
        <v>55</v>
      </c>
      <c r="H30" s="1">
        <v>1958.6614</v>
      </c>
      <c r="I30" s="42">
        <v>2115</v>
      </c>
    </row>
    <row r="31" spans="1:12" x14ac:dyDescent="0.2">
      <c r="A31" s="53"/>
      <c r="B31" s="33">
        <v>8</v>
      </c>
      <c r="C31" s="39">
        <v>3</v>
      </c>
      <c r="D31" s="14">
        <v>49.052</v>
      </c>
      <c r="E31" s="14">
        <v>141.511</v>
      </c>
      <c r="F31" s="14">
        <v>14.305999999999999</v>
      </c>
      <c r="G31" s="13">
        <v>66</v>
      </c>
      <c r="H31" s="1">
        <v>1435.7458999999999</v>
      </c>
      <c r="I31" s="42">
        <v>1587</v>
      </c>
    </row>
    <row r="32" spans="1:12" ht="15" customHeight="1" x14ac:dyDescent="0.2">
      <c r="A32" s="53"/>
      <c r="B32" s="33">
        <v>9</v>
      </c>
      <c r="C32" s="39">
        <v>3</v>
      </c>
      <c r="D32" s="14">
        <v>98.37</v>
      </c>
      <c r="E32" s="14">
        <v>122.616</v>
      </c>
      <c r="F32" s="14">
        <v>36.957000000000001</v>
      </c>
      <c r="G32" s="13">
        <v>60</v>
      </c>
      <c r="H32" s="1">
        <v>1086.8206</v>
      </c>
      <c r="I32" s="42">
        <v>1640</v>
      </c>
    </row>
    <row r="33" spans="1:9" x14ac:dyDescent="0.2">
      <c r="A33" s="53"/>
      <c r="B33" s="33">
        <v>10</v>
      </c>
      <c r="C33" s="39">
        <v>3</v>
      </c>
      <c r="D33" s="14">
        <v>101.824</v>
      </c>
      <c r="E33" s="14">
        <v>154.39699999999999</v>
      </c>
      <c r="F33" s="14">
        <v>35.128999999999998</v>
      </c>
      <c r="G33" s="13">
        <v>54</v>
      </c>
      <c r="H33" s="1">
        <v>1367.4481000000001</v>
      </c>
      <c r="I33" s="42">
        <v>1867</v>
      </c>
    </row>
    <row r="34" spans="1:9" x14ac:dyDescent="0.2">
      <c r="A34" s="54"/>
      <c r="B34" s="34">
        <v>11</v>
      </c>
      <c r="C34" s="40">
        <v>3</v>
      </c>
      <c r="D34" s="45">
        <v>92.326999999999998</v>
      </c>
      <c r="E34" s="45">
        <v>131.899</v>
      </c>
      <c r="F34" s="45">
        <v>48.591999999999999</v>
      </c>
      <c r="G34" s="47">
        <v>59</v>
      </c>
      <c r="H34" s="29">
        <v>1311.9871000000001</v>
      </c>
      <c r="I34" s="43">
        <v>1809</v>
      </c>
    </row>
    <row r="35" spans="1:9" x14ac:dyDescent="0.2">
      <c r="A35" s="52" t="s">
        <v>38</v>
      </c>
      <c r="B35" s="32">
        <v>1</v>
      </c>
      <c r="C35" s="38">
        <v>4</v>
      </c>
      <c r="D35" s="44">
        <v>92.004999999999995</v>
      </c>
      <c r="E35" s="44">
        <v>109.315</v>
      </c>
      <c r="F35" s="44">
        <v>27.02</v>
      </c>
      <c r="G35" s="46">
        <v>64</v>
      </c>
      <c r="H35" s="30">
        <v>1002.6078</v>
      </c>
      <c r="I35" s="41">
        <v>1490</v>
      </c>
    </row>
    <row r="36" spans="1:9" x14ac:dyDescent="0.2">
      <c r="A36" s="53"/>
      <c r="B36" s="33">
        <v>2</v>
      </c>
      <c r="C36" s="39">
        <v>4</v>
      </c>
      <c r="D36" s="14">
        <v>79.682000000000002</v>
      </c>
      <c r="E36" s="14">
        <v>215.27699999999999</v>
      </c>
      <c r="F36" s="14">
        <v>44.665999999999997</v>
      </c>
      <c r="G36" s="13">
        <v>47</v>
      </c>
      <c r="H36" s="1">
        <v>2167.1091000000001</v>
      </c>
      <c r="I36" s="42">
        <v>2661</v>
      </c>
    </row>
    <row r="37" spans="1:9" x14ac:dyDescent="0.2">
      <c r="A37" s="53"/>
      <c r="B37" s="33">
        <v>3</v>
      </c>
      <c r="C37" s="39">
        <v>4</v>
      </c>
      <c r="D37" s="14">
        <v>51.542999999999999</v>
      </c>
      <c r="E37" s="14">
        <v>100.49</v>
      </c>
      <c r="F37" s="14">
        <v>18.282</v>
      </c>
      <c r="G37" s="13">
        <v>72</v>
      </c>
      <c r="H37" s="1">
        <v>1395.2864</v>
      </c>
      <c r="I37" s="42">
        <v>1842.3333333333333</v>
      </c>
    </row>
    <row r="38" spans="1:9" x14ac:dyDescent="0.2">
      <c r="A38" s="53"/>
      <c r="B38" s="33">
        <v>4</v>
      </c>
      <c r="C38" s="39">
        <v>4</v>
      </c>
      <c r="D38" s="14">
        <v>111.821</v>
      </c>
      <c r="E38" s="14">
        <v>91.33</v>
      </c>
      <c r="F38" s="14">
        <v>14.041</v>
      </c>
      <c r="G38" s="13">
        <v>63</v>
      </c>
      <c r="H38" s="1">
        <v>1388.5431000000001</v>
      </c>
      <c r="I38" s="42">
        <v>1174</v>
      </c>
    </row>
    <row r="39" spans="1:9" x14ac:dyDescent="0.2">
      <c r="A39" s="53"/>
      <c r="B39" s="33">
        <v>5</v>
      </c>
      <c r="C39" s="39">
        <v>4</v>
      </c>
      <c r="D39" s="14">
        <v>70.331000000000003</v>
      </c>
      <c r="E39" s="14">
        <v>181.982</v>
      </c>
      <c r="F39" s="14">
        <v>37.97</v>
      </c>
      <c r="G39" s="13">
        <v>54</v>
      </c>
      <c r="H39" s="1">
        <v>1494.1704</v>
      </c>
      <c r="I39" s="42">
        <v>1804</v>
      </c>
    </row>
    <row r="40" spans="1:9" x14ac:dyDescent="0.2">
      <c r="A40" s="53"/>
      <c r="B40" s="33">
        <v>6</v>
      </c>
      <c r="C40" s="39">
        <v>4</v>
      </c>
      <c r="D40" s="14">
        <v>91.81</v>
      </c>
      <c r="E40" s="14">
        <v>138.38</v>
      </c>
      <c r="F40" s="14">
        <v>31.761833333333332</v>
      </c>
      <c r="G40" s="13">
        <v>60</v>
      </c>
      <c r="H40" s="1">
        <v>1459.9505999999999</v>
      </c>
      <c r="I40" s="42">
        <v>1796.7222222222219</v>
      </c>
    </row>
    <row r="41" spans="1:9" x14ac:dyDescent="0.2">
      <c r="A41" s="53"/>
      <c r="B41" s="33">
        <v>7</v>
      </c>
      <c r="C41" s="39">
        <v>4</v>
      </c>
      <c r="D41" s="14">
        <v>58.896999999999998</v>
      </c>
      <c r="E41" s="14">
        <v>110.11799999999999</v>
      </c>
      <c r="F41" s="14">
        <v>13.244</v>
      </c>
      <c r="G41" s="13">
        <v>69</v>
      </c>
      <c r="H41" s="1">
        <v>800.63909999999998</v>
      </c>
      <c r="I41" s="42">
        <v>1794.6759259259259</v>
      </c>
    </row>
    <row r="42" spans="1:9" ht="15" customHeight="1" x14ac:dyDescent="0.2">
      <c r="A42" s="53"/>
      <c r="B42" s="33">
        <v>8</v>
      </c>
      <c r="C42" s="39">
        <v>4</v>
      </c>
      <c r="D42" s="14">
        <v>105.931</v>
      </c>
      <c r="E42" s="14">
        <v>123.569</v>
      </c>
      <c r="F42" s="14">
        <v>31.763999999999999</v>
      </c>
      <c r="G42" s="13">
        <v>58</v>
      </c>
      <c r="H42" s="1">
        <v>957.82209999999998</v>
      </c>
      <c r="I42" s="42">
        <v>1452</v>
      </c>
    </row>
    <row r="43" spans="1:9" x14ac:dyDescent="0.2">
      <c r="A43" s="53"/>
      <c r="B43" s="33">
        <v>9</v>
      </c>
      <c r="C43" s="39">
        <v>4</v>
      </c>
      <c r="D43" s="14">
        <v>93.367000000000004</v>
      </c>
      <c r="E43" s="14">
        <v>73.382000000000005</v>
      </c>
      <c r="F43" s="14">
        <v>36.115000000000002</v>
      </c>
      <c r="G43" s="13">
        <v>66</v>
      </c>
      <c r="H43" s="1">
        <v>1249.4019000000001</v>
      </c>
      <c r="I43" s="42">
        <v>1335</v>
      </c>
    </row>
    <row r="44" spans="1:9" x14ac:dyDescent="0.2">
      <c r="A44" s="54"/>
      <c r="B44" s="34">
        <v>10</v>
      </c>
      <c r="C44" s="40">
        <v>4</v>
      </c>
      <c r="D44" s="45">
        <v>43.868000000000002</v>
      </c>
      <c r="E44" s="45">
        <v>119.79</v>
      </c>
      <c r="F44" s="45">
        <v>27.482638888888889</v>
      </c>
      <c r="G44" s="47">
        <v>62</v>
      </c>
      <c r="H44" s="29">
        <v>1225.0879</v>
      </c>
      <c r="I44" s="43">
        <v>1559.3996913580247</v>
      </c>
    </row>
    <row r="45" spans="1:9" ht="15" customHeight="1" x14ac:dyDescent="0.2">
      <c r="A45" s="36"/>
    </row>
    <row r="46" spans="1:9" x14ac:dyDescent="0.2">
      <c r="A46" s="36"/>
    </row>
    <row r="47" spans="1:9" x14ac:dyDescent="0.2">
      <c r="A47" s="36"/>
    </row>
    <row r="48" spans="1:9" x14ac:dyDescent="0.2">
      <c r="A48" s="36"/>
    </row>
    <row r="49" spans="1:1" x14ac:dyDescent="0.2">
      <c r="A49" s="36"/>
    </row>
    <row r="50" spans="1:1" x14ac:dyDescent="0.2">
      <c r="A50" s="36"/>
    </row>
    <row r="51" spans="1:1" x14ac:dyDescent="0.2">
      <c r="A51" s="36"/>
    </row>
    <row r="52" spans="1:1" x14ac:dyDescent="0.2">
      <c r="A52" s="36"/>
    </row>
  </sheetData>
  <mergeCells count="20">
    <mergeCell ref="Q10:Q11"/>
    <mergeCell ref="A2:A12"/>
    <mergeCell ref="A13:A23"/>
    <mergeCell ref="K1:Q1"/>
    <mergeCell ref="A24:A34"/>
    <mergeCell ref="A35:A44"/>
    <mergeCell ref="K9:Q9"/>
    <mergeCell ref="K2:K3"/>
    <mergeCell ref="L2:L3"/>
    <mergeCell ref="M2:M3"/>
    <mergeCell ref="N2:N3"/>
    <mergeCell ref="O2:O3"/>
    <mergeCell ref="P2:P3"/>
    <mergeCell ref="Q2:Q3"/>
    <mergeCell ref="K10:K11"/>
    <mergeCell ref="L10:L11"/>
    <mergeCell ref="M10:M11"/>
    <mergeCell ref="N10:N11"/>
    <mergeCell ref="O10:O11"/>
    <mergeCell ref="P10:P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 Analyses</vt:lpstr>
      <vt:lpstr>Basal</vt:lpstr>
      <vt:lpstr>Treatment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Cemil Bayram</dc:creator>
  <cp:lastModifiedBy>Microsoft Office User</cp:lastModifiedBy>
  <dcterms:created xsi:type="dcterms:W3CDTF">2015-06-05T18:19:34Z</dcterms:created>
  <dcterms:modified xsi:type="dcterms:W3CDTF">2023-08-23T14:41:13Z</dcterms:modified>
</cp:coreProperties>
</file>