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ong.yang/Learning/00_ongoing/00-ResearchProjects/00-SysMedicine/NAFLD/JNK/04.Manuscript/"/>
    </mc:Choice>
  </mc:AlternateContent>
  <xr:revisionPtr revIDLastSave="0" documentId="13_ncr:1_{B5228836-A2B2-FC40-A1AA-D131AB20CE08}" xr6:coauthVersionLast="47" xr6:coauthVersionMax="47" xr10:uidLastSave="{00000000-0000-0000-0000-000000000000}"/>
  <bookViews>
    <workbookView xWindow="0" yWindow="500" windowWidth="38400" windowHeight="23500" xr2:uid="{00000000-000D-0000-FFFF-FFFF00000000}"/>
  </bookViews>
  <sheets>
    <sheet name="EPM - Treatment" sheetId="1" r:id="rId1"/>
    <sheet name="EPM - Bazal" sheetId="3" r:id="rId2"/>
  </sheets>
  <definedNames>
    <definedName name="_xlnm.Print_Area" localSheetId="1">'EPM - Bazal'!$A$14:$F$24</definedName>
    <definedName name="_xlnm.Print_Area" localSheetId="0">'EPM - Treatment'!#REF!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11" i="1"/>
  <c r="R6" i="1"/>
  <c r="R12" i="1"/>
  <c r="R10" i="1"/>
  <c r="G3" i="1"/>
  <c r="R3" i="1" s="1"/>
  <c r="P9" i="1"/>
  <c r="Q9" i="1"/>
  <c r="P10" i="1"/>
  <c r="Q10" i="1"/>
  <c r="P11" i="1"/>
  <c r="Q11" i="1"/>
  <c r="P12" i="1"/>
  <c r="Q12" i="1"/>
  <c r="O12" i="1"/>
  <c r="O11" i="1"/>
  <c r="O10" i="1"/>
  <c r="O9" i="1"/>
  <c r="P3" i="1"/>
  <c r="Q3" i="1"/>
  <c r="P4" i="1"/>
  <c r="Q4" i="1"/>
  <c r="P5" i="1"/>
  <c r="Q5" i="1"/>
  <c r="P6" i="1"/>
  <c r="Q6" i="1"/>
  <c r="O6" i="1"/>
  <c r="O5" i="1"/>
  <c r="O4" i="1"/>
  <c r="O3" i="1"/>
  <c r="O9" i="3"/>
  <c r="P9" i="3"/>
  <c r="Q9" i="3"/>
  <c r="O10" i="3"/>
  <c r="P10" i="3"/>
  <c r="Q10" i="3"/>
  <c r="O11" i="3"/>
  <c r="P11" i="3"/>
  <c r="Q11" i="3"/>
  <c r="O12" i="3"/>
  <c r="P12" i="3"/>
  <c r="Q12" i="3"/>
  <c r="O3" i="3"/>
  <c r="P3" i="3"/>
  <c r="Q3" i="3"/>
  <c r="O4" i="3"/>
  <c r="P4" i="3"/>
  <c r="Q4" i="3"/>
  <c r="O5" i="3"/>
  <c r="P5" i="3"/>
  <c r="Q5" i="3"/>
  <c r="O6" i="3"/>
  <c r="P6" i="3"/>
  <c r="Q6" i="3"/>
  <c r="N12" i="3"/>
  <c r="N11" i="3"/>
  <c r="N10" i="3"/>
  <c r="N9" i="3"/>
  <c r="N6" i="3"/>
  <c r="N5" i="3"/>
  <c r="N4" i="3"/>
  <c r="N3" i="3"/>
  <c r="R9" i="1" l="1"/>
</calcChain>
</file>

<file path=xl/sharedStrings.xml><?xml version="1.0" encoding="utf-8"?>
<sst xmlns="http://schemas.openxmlformats.org/spreadsheetml/2006/main" count="81" uniqueCount="23">
  <si>
    <t>Healthy Control</t>
  </si>
  <si>
    <t>Basal Measurement</t>
  </si>
  <si>
    <t>After Treatment Measurement</t>
  </si>
  <si>
    <t>:</t>
  </si>
  <si>
    <t>Abbreviations</t>
  </si>
  <si>
    <t>Close Arm Duration</t>
  </si>
  <si>
    <t>Close Arm Entries</t>
  </si>
  <si>
    <t>Open Arm Duration</t>
  </si>
  <si>
    <t>Open Arm Entries</t>
  </si>
  <si>
    <t>CAD</t>
  </si>
  <si>
    <t>CAE</t>
  </si>
  <si>
    <t>OAD</t>
  </si>
  <si>
    <t>OAE</t>
  </si>
  <si>
    <t>Means</t>
  </si>
  <si>
    <t>Standard Deviations</t>
  </si>
  <si>
    <t xml:space="preserve">Healthy Control </t>
  </si>
  <si>
    <t xml:space="preserve"> </t>
  </si>
  <si>
    <t>Sucrose</t>
  </si>
  <si>
    <t>Sucrose + JNK 30 mg/kg</t>
  </si>
  <si>
    <t>Sucrose + JNK 60 mg/kg</t>
  </si>
  <si>
    <t xml:space="preserve">Sucrose + JNK 30 mg/kg </t>
  </si>
  <si>
    <t xml:space="preserve">Sucrose + JNK 60 mg/kg </t>
  </si>
  <si>
    <t xml:space="preserve">Sucrose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</si>
</sst>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42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3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Treatment'!$O$2</c:f>
              <c:strCache>
                <c:ptCount val="1"/>
                <c:pt idx="0">
                  <c:v>Close Arm Entries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Treatment'!$O$9:$O$12</c:f>
                <c:numCache>
                  <c:formatCode>General</c:formatCode>
                  <c:ptCount val="4"/>
                  <c:pt idx="0">
                    <c:v>0.41000000000000003</c:v>
                  </c:pt>
                  <c:pt idx="1">
                    <c:v>0.69000000000000006</c:v>
                  </c:pt>
                  <c:pt idx="2">
                    <c:v>0.43</c:v>
                  </c:pt>
                  <c:pt idx="3">
                    <c:v>1.02</c:v>
                  </c:pt>
                </c:numCache>
              </c:numRef>
            </c:plus>
            <c:minus>
              <c:numRef>
                <c:f>'EPM - Treatment'!$O$9:$O$12</c:f>
                <c:numCache>
                  <c:formatCode>General</c:formatCode>
                  <c:ptCount val="4"/>
                  <c:pt idx="0">
                    <c:v>0.41000000000000003</c:v>
                  </c:pt>
                  <c:pt idx="1">
                    <c:v>0.69000000000000006</c:v>
                  </c:pt>
                  <c:pt idx="2">
                    <c:v>0.43</c:v>
                  </c:pt>
                  <c:pt idx="3">
                    <c:v>1.02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Treatment'!$O$3:$O$6</c:f>
              <c:numCache>
                <c:formatCode>0.00</c:formatCode>
                <c:ptCount val="4"/>
                <c:pt idx="0">
                  <c:v>1.19</c:v>
                </c:pt>
                <c:pt idx="1">
                  <c:v>1.46</c:v>
                </c:pt>
                <c:pt idx="2">
                  <c:v>1.2</c:v>
                </c:pt>
                <c:pt idx="3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0-4647-8714-7856F5B2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062240"/>
        <c:axId val="319997952"/>
      </c:barChart>
      <c:catAx>
        <c:axId val="3780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997952"/>
        <c:crosses val="autoZero"/>
        <c:auto val="1"/>
        <c:lblAlgn val="ctr"/>
        <c:lblOffset val="100"/>
        <c:noMultiLvlLbl val="0"/>
      </c:catAx>
      <c:valAx>
        <c:axId val="3199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Bazal'!$Q$2</c:f>
              <c:strCache>
                <c:ptCount val="1"/>
                <c:pt idx="0">
                  <c:v>Open Arm 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Bazal'!$Q$9:$Q$12</c:f>
                <c:numCache>
                  <c:formatCode>General</c:formatCode>
                  <c:ptCount val="4"/>
                  <c:pt idx="0">
                    <c:v>76.550000000000011</c:v>
                  </c:pt>
                  <c:pt idx="1">
                    <c:v>108.51</c:v>
                  </c:pt>
                  <c:pt idx="2">
                    <c:v>67.13000000000001</c:v>
                  </c:pt>
                  <c:pt idx="3">
                    <c:v>67.06</c:v>
                  </c:pt>
                </c:numCache>
              </c:numRef>
            </c:plus>
            <c:minus>
              <c:numRef>
                <c:f>'EPM - Bazal'!$Q$9:$Q$12</c:f>
                <c:numCache>
                  <c:formatCode>General</c:formatCode>
                  <c:ptCount val="4"/>
                  <c:pt idx="0">
                    <c:v>76.550000000000011</c:v>
                  </c:pt>
                  <c:pt idx="1">
                    <c:v>108.51</c:v>
                  </c:pt>
                  <c:pt idx="2">
                    <c:v>67.13000000000001</c:v>
                  </c:pt>
                  <c:pt idx="3">
                    <c:v>67.06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Bazal'!$Q$3:$Q$6</c:f>
              <c:numCache>
                <c:formatCode>0.00</c:formatCode>
                <c:ptCount val="4"/>
                <c:pt idx="0">
                  <c:v>201.5</c:v>
                </c:pt>
                <c:pt idx="1">
                  <c:v>179.56</c:v>
                </c:pt>
                <c:pt idx="2">
                  <c:v>159.56</c:v>
                </c:pt>
                <c:pt idx="3">
                  <c:v>156.85999999999999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D-450C-A8BC-A93D639B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15776"/>
        <c:axId val="190016608"/>
      </c:barChart>
      <c:catAx>
        <c:axId val="1900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6608"/>
        <c:crosses val="autoZero"/>
        <c:auto val="1"/>
        <c:lblAlgn val="ctr"/>
        <c:lblOffset val="0"/>
        <c:noMultiLvlLbl val="0"/>
      </c:catAx>
      <c:valAx>
        <c:axId val="1900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solidFill>
                  <a:schemeClr val="tx1"/>
                </a:solidFill>
              </a:rPr>
              <a:t>Arm Entries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Bazal'!$N$2</c:f>
              <c:strCache>
                <c:ptCount val="1"/>
                <c:pt idx="0">
                  <c:v>Close Arm Entries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Bazal'!$N$9:$N$12</c:f>
                <c:numCache>
                  <c:formatCode>General</c:formatCode>
                  <c:ptCount val="4"/>
                  <c:pt idx="0">
                    <c:v>0.52</c:v>
                  </c:pt>
                  <c:pt idx="1">
                    <c:v>0.7</c:v>
                  </c:pt>
                  <c:pt idx="2">
                    <c:v>0.52</c:v>
                  </c:pt>
                  <c:pt idx="3">
                    <c:v>0.69000000000000006</c:v>
                  </c:pt>
                </c:numCache>
              </c:numRef>
            </c:plus>
            <c:minus>
              <c:numRef>
                <c:f>'EPM - Bazal'!$N$9:$N$12</c:f>
                <c:numCache>
                  <c:formatCode>General</c:formatCode>
                  <c:ptCount val="4"/>
                  <c:pt idx="0">
                    <c:v>0.52</c:v>
                  </c:pt>
                  <c:pt idx="1">
                    <c:v>0.7</c:v>
                  </c:pt>
                  <c:pt idx="2">
                    <c:v>0.52</c:v>
                  </c:pt>
                  <c:pt idx="3">
                    <c:v>0.69000000000000006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Bazal'!$N$3:$N$6</c:f>
              <c:numCache>
                <c:formatCode>0.00</c:formatCode>
                <c:ptCount val="4"/>
                <c:pt idx="0">
                  <c:v>1.6300000000000001</c:v>
                </c:pt>
                <c:pt idx="1">
                  <c:v>1.4</c:v>
                </c:pt>
                <c:pt idx="2">
                  <c:v>1.6</c:v>
                </c:pt>
                <c:pt idx="3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5-42B6-B86B-09A2DAE0B4D0}"/>
            </c:ext>
          </c:extLst>
        </c:ser>
        <c:ser>
          <c:idx val="2"/>
          <c:order val="1"/>
          <c:tx>
            <c:strRef>
              <c:f>'EPM - Bazal'!$O$2</c:f>
              <c:strCache>
                <c:ptCount val="1"/>
                <c:pt idx="0">
                  <c:v>Open Arm Entries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Bazal'!$O$9:$O$12</c:f>
                <c:numCache>
                  <c:formatCode>General</c:formatCode>
                  <c:ptCount val="4"/>
                  <c:pt idx="0">
                    <c:v>0.82000000000000006</c:v>
                  </c:pt>
                  <c:pt idx="1">
                    <c:v>0.45</c:v>
                  </c:pt>
                  <c:pt idx="2">
                    <c:v>0.67</c:v>
                  </c:pt>
                  <c:pt idx="3">
                    <c:v>0.76</c:v>
                  </c:pt>
                </c:numCache>
              </c:numRef>
            </c:plus>
            <c:minus>
              <c:numRef>
                <c:f>'EPM - Bazal'!$O$9:$O$12</c:f>
                <c:numCache>
                  <c:formatCode>General</c:formatCode>
                  <c:ptCount val="4"/>
                  <c:pt idx="0">
                    <c:v>0.82000000000000006</c:v>
                  </c:pt>
                  <c:pt idx="1">
                    <c:v>0.45</c:v>
                  </c:pt>
                  <c:pt idx="2">
                    <c:v>0.67</c:v>
                  </c:pt>
                  <c:pt idx="3">
                    <c:v>0.76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Bazal'!$O$3:$O$6</c:f>
              <c:numCache>
                <c:formatCode>0.00</c:formatCode>
                <c:ptCount val="4"/>
                <c:pt idx="0">
                  <c:v>1.67</c:v>
                </c:pt>
                <c:pt idx="1">
                  <c:v>1.23</c:v>
                </c:pt>
                <c:pt idx="2">
                  <c:v>1.23</c:v>
                </c:pt>
                <c:pt idx="3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5-42B6-B86B-09A2DAE0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576799"/>
        <c:axId val="1236577215"/>
      </c:barChart>
      <c:catAx>
        <c:axId val="12365767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alpha val="7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7215"/>
        <c:crosses val="autoZero"/>
        <c:auto val="1"/>
        <c:lblAlgn val="ctr"/>
        <c:lblOffset val="100"/>
        <c:noMultiLvlLbl val="0"/>
      </c:catAx>
      <c:valAx>
        <c:axId val="12365772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  <a:alpha val="7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100" b="1">
                    <a:solidFill>
                      <a:schemeClr val="tx1"/>
                    </a:solidFill>
                  </a:rPr>
                  <a:t>Number of Entries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solidFill>
                  <a:schemeClr val="tx1"/>
                </a:solidFill>
              </a:rPr>
              <a:t>Arm Durations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Bazal'!$P$2</c:f>
              <c:strCache>
                <c:ptCount val="1"/>
                <c:pt idx="0">
                  <c:v>Close Arm Duration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Bazal'!$P$9:$P$12</c:f>
                <c:numCache>
                  <c:formatCode>General</c:formatCode>
                  <c:ptCount val="4"/>
                  <c:pt idx="0">
                    <c:v>80.39</c:v>
                  </c:pt>
                  <c:pt idx="1">
                    <c:v>105.87</c:v>
                  </c:pt>
                  <c:pt idx="2">
                    <c:v>71.59</c:v>
                  </c:pt>
                  <c:pt idx="3">
                    <c:v>94.67</c:v>
                  </c:pt>
                </c:numCache>
              </c:numRef>
            </c:plus>
            <c:minus>
              <c:numRef>
                <c:f>'EPM - Bazal'!$P$9:$P$12</c:f>
                <c:numCache>
                  <c:formatCode>General</c:formatCode>
                  <c:ptCount val="4"/>
                  <c:pt idx="0">
                    <c:v>80.39</c:v>
                  </c:pt>
                  <c:pt idx="1">
                    <c:v>105.87</c:v>
                  </c:pt>
                  <c:pt idx="2">
                    <c:v>71.59</c:v>
                  </c:pt>
                  <c:pt idx="3">
                    <c:v>94.67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Bazal'!$P$3:$P$6</c:f>
              <c:numCache>
                <c:formatCode>0.00</c:formatCode>
                <c:ptCount val="4"/>
                <c:pt idx="0">
                  <c:v>232.34</c:v>
                </c:pt>
                <c:pt idx="1">
                  <c:v>187.12</c:v>
                </c:pt>
                <c:pt idx="2">
                  <c:v>186.4</c:v>
                </c:pt>
                <c:pt idx="3">
                  <c:v>200.19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A-4119-A821-D21D9C74589A}"/>
            </c:ext>
          </c:extLst>
        </c:ser>
        <c:ser>
          <c:idx val="2"/>
          <c:order val="1"/>
          <c:tx>
            <c:strRef>
              <c:f>'EPM - Bazal'!$Q$2</c:f>
              <c:strCache>
                <c:ptCount val="1"/>
                <c:pt idx="0">
                  <c:v>Open Arm Duration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Bazal'!$Q$9:$Q$12</c:f>
                <c:numCache>
                  <c:formatCode>General</c:formatCode>
                  <c:ptCount val="4"/>
                  <c:pt idx="0">
                    <c:v>76.550000000000011</c:v>
                  </c:pt>
                  <c:pt idx="1">
                    <c:v>108.51</c:v>
                  </c:pt>
                  <c:pt idx="2">
                    <c:v>67.13000000000001</c:v>
                  </c:pt>
                  <c:pt idx="3">
                    <c:v>67.06</c:v>
                  </c:pt>
                </c:numCache>
              </c:numRef>
            </c:plus>
            <c:minus>
              <c:numRef>
                <c:f>'EPM - Bazal'!$Q$9:$Q$12</c:f>
                <c:numCache>
                  <c:formatCode>General</c:formatCode>
                  <c:ptCount val="4"/>
                  <c:pt idx="0">
                    <c:v>76.550000000000011</c:v>
                  </c:pt>
                  <c:pt idx="1">
                    <c:v>108.51</c:v>
                  </c:pt>
                  <c:pt idx="2">
                    <c:v>67.13000000000001</c:v>
                  </c:pt>
                  <c:pt idx="3">
                    <c:v>67.06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Bazal'!$Q$3:$Q$6</c:f>
              <c:numCache>
                <c:formatCode>0.00</c:formatCode>
                <c:ptCount val="4"/>
                <c:pt idx="0">
                  <c:v>201.5</c:v>
                </c:pt>
                <c:pt idx="1">
                  <c:v>179.56</c:v>
                </c:pt>
                <c:pt idx="2">
                  <c:v>159.56</c:v>
                </c:pt>
                <c:pt idx="3">
                  <c:v>156.85999999999999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A-4119-A821-D21D9C74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576799"/>
        <c:axId val="1236577215"/>
      </c:barChart>
      <c:catAx>
        <c:axId val="12365767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alpha val="7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7215"/>
        <c:crosses val="autoZero"/>
        <c:auto val="1"/>
        <c:lblAlgn val="ctr"/>
        <c:lblOffset val="100"/>
        <c:noMultiLvlLbl val="0"/>
      </c:catAx>
      <c:valAx>
        <c:axId val="12365772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  <a:alpha val="7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100" b="1">
                    <a:solidFill>
                      <a:schemeClr val="tx1"/>
                    </a:solidFill>
                  </a:rPr>
                  <a:t>Seconds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Treatment'!$P$2</c:f>
              <c:strCache>
                <c:ptCount val="1"/>
                <c:pt idx="0">
                  <c:v>Open Arm Entries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Treatment'!$P$9:$P$12</c:f>
                <c:numCache>
                  <c:formatCode>General</c:formatCode>
                  <c:ptCount val="4"/>
                  <c:pt idx="0">
                    <c:v>0.71</c:v>
                  </c:pt>
                  <c:pt idx="1">
                    <c:v>0.5</c:v>
                  </c:pt>
                  <c:pt idx="2">
                    <c:v>0.57999999999999996</c:v>
                  </c:pt>
                  <c:pt idx="3">
                    <c:v>1.42</c:v>
                  </c:pt>
                </c:numCache>
              </c:numRef>
            </c:plus>
            <c:minus>
              <c:numRef>
                <c:f>'EPM - Treatment'!$P$9:$P$12</c:f>
                <c:numCache>
                  <c:formatCode>General</c:formatCode>
                  <c:ptCount val="4"/>
                  <c:pt idx="0">
                    <c:v>0.71</c:v>
                  </c:pt>
                  <c:pt idx="1">
                    <c:v>0.5</c:v>
                  </c:pt>
                  <c:pt idx="2">
                    <c:v>0.57999999999999996</c:v>
                  </c:pt>
                  <c:pt idx="3">
                    <c:v>1.42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Treatment'!$P$3:$P$6</c:f>
              <c:numCache>
                <c:formatCode>0.00</c:formatCode>
                <c:ptCount val="4"/>
                <c:pt idx="0">
                  <c:v>2.5</c:v>
                </c:pt>
                <c:pt idx="1">
                  <c:v>1.25</c:v>
                </c:pt>
                <c:pt idx="2">
                  <c:v>1.5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D-4A7C-BE23-F1028643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516016"/>
        <c:axId val="79878672"/>
      </c:barChart>
      <c:catAx>
        <c:axId val="845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78672"/>
        <c:crosses val="autoZero"/>
        <c:auto val="1"/>
        <c:lblAlgn val="ctr"/>
        <c:lblOffset val="100"/>
        <c:noMultiLvlLbl val="0"/>
      </c:catAx>
      <c:valAx>
        <c:axId val="7987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1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Treatment'!$Q$2</c:f>
              <c:strCache>
                <c:ptCount val="1"/>
                <c:pt idx="0">
                  <c:v>Close Arm 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'EPM - Treatment'!$Q$9:$Q$12</c:f>
                <c:numCache>
                  <c:formatCode>General</c:formatCode>
                  <c:ptCount val="4"/>
                  <c:pt idx="0">
                    <c:v>23.71</c:v>
                  </c:pt>
                  <c:pt idx="1">
                    <c:v>33.379999999999995</c:v>
                  </c:pt>
                  <c:pt idx="2">
                    <c:v>38.869999999999997</c:v>
                  </c:pt>
                  <c:pt idx="3">
                    <c:v>31.19</c:v>
                  </c:pt>
                </c:numCache>
              </c:numRef>
            </c:plus>
            <c:minus>
              <c:numRef>
                <c:f>'EPM - Treatment'!$Q$9:$Q$12</c:f>
                <c:numCache>
                  <c:formatCode>General</c:formatCode>
                  <c:ptCount val="4"/>
                  <c:pt idx="0">
                    <c:v>23.71</c:v>
                  </c:pt>
                  <c:pt idx="1">
                    <c:v>33.379999999999995</c:v>
                  </c:pt>
                  <c:pt idx="2">
                    <c:v>38.869999999999997</c:v>
                  </c:pt>
                  <c:pt idx="3">
                    <c:v>31.19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Treatment'!$Q$3:$Q$6</c:f>
              <c:numCache>
                <c:formatCode>0.00</c:formatCode>
                <c:ptCount val="4"/>
                <c:pt idx="0">
                  <c:v>284.8</c:v>
                </c:pt>
                <c:pt idx="1">
                  <c:v>263.09999999999997</c:v>
                </c:pt>
                <c:pt idx="2">
                  <c:v>273.12</c:v>
                </c:pt>
                <c:pt idx="3">
                  <c:v>266.77999999999997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0-4C8F-9218-4EC1FE1E3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336896"/>
        <c:axId val="76393040"/>
      </c:barChart>
      <c:catAx>
        <c:axId val="803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3040"/>
        <c:crosses val="autoZero"/>
        <c:auto val="1"/>
        <c:lblAlgn val="ctr"/>
        <c:lblOffset val="100"/>
        <c:noMultiLvlLbl val="0"/>
      </c:catAx>
      <c:valAx>
        <c:axId val="7639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3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Treatment'!$R$2</c:f>
              <c:strCache>
                <c:ptCount val="1"/>
                <c:pt idx="0">
                  <c:v>Open Arm 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Treatment'!$R$9:$R$12</c:f>
                <c:numCache>
                  <c:formatCode>General</c:formatCode>
                  <c:ptCount val="4"/>
                  <c:pt idx="0">
                    <c:v>30.180000000000003</c:v>
                  </c:pt>
                  <c:pt idx="1">
                    <c:v>11.549999999999999</c:v>
                  </c:pt>
                  <c:pt idx="2">
                    <c:v>131.57</c:v>
                  </c:pt>
                  <c:pt idx="3">
                    <c:v>123.61</c:v>
                  </c:pt>
                </c:numCache>
              </c:numRef>
            </c:plus>
            <c:minus>
              <c:numRef>
                <c:f>'EPM - Treatment'!$R$9:$R$12</c:f>
                <c:numCache>
                  <c:formatCode>General</c:formatCode>
                  <c:ptCount val="4"/>
                  <c:pt idx="0">
                    <c:v>30.180000000000003</c:v>
                  </c:pt>
                  <c:pt idx="1">
                    <c:v>11.549999999999999</c:v>
                  </c:pt>
                  <c:pt idx="2">
                    <c:v>131.57</c:v>
                  </c:pt>
                  <c:pt idx="3">
                    <c:v>123.61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Treatment'!$R$3:$R$6</c:f>
              <c:numCache>
                <c:formatCode>0.00</c:formatCode>
                <c:ptCount val="4"/>
                <c:pt idx="0">
                  <c:v>36.339999999999996</c:v>
                </c:pt>
                <c:pt idx="1">
                  <c:v>33.339999999999996</c:v>
                </c:pt>
                <c:pt idx="2">
                  <c:v>143.34</c:v>
                </c:pt>
                <c:pt idx="3">
                  <c:v>126.5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F-488B-9EAD-66DA5A75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15776"/>
        <c:axId val="190016608"/>
      </c:barChart>
      <c:catAx>
        <c:axId val="1900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6608"/>
        <c:crosses val="autoZero"/>
        <c:auto val="1"/>
        <c:lblAlgn val="ctr"/>
        <c:lblOffset val="0"/>
        <c:noMultiLvlLbl val="0"/>
      </c:catAx>
      <c:valAx>
        <c:axId val="1900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solidFill>
                  <a:schemeClr val="tx1"/>
                </a:solidFill>
              </a:rPr>
              <a:t>Arm Entries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Treatment'!$O$2</c:f>
              <c:strCache>
                <c:ptCount val="1"/>
                <c:pt idx="0">
                  <c:v>Close Arm Entries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Treatment'!$O$9:$O$12</c:f>
                <c:numCache>
                  <c:formatCode>General</c:formatCode>
                  <c:ptCount val="4"/>
                  <c:pt idx="0">
                    <c:v>0.41000000000000003</c:v>
                  </c:pt>
                  <c:pt idx="1">
                    <c:v>0.69000000000000006</c:v>
                  </c:pt>
                  <c:pt idx="2">
                    <c:v>0.43</c:v>
                  </c:pt>
                  <c:pt idx="3">
                    <c:v>1.02</c:v>
                  </c:pt>
                </c:numCache>
              </c:numRef>
            </c:plus>
            <c:minus>
              <c:numRef>
                <c:f>'EPM - Treatment'!$O$9:$O$12</c:f>
                <c:numCache>
                  <c:formatCode>General</c:formatCode>
                  <c:ptCount val="4"/>
                  <c:pt idx="0">
                    <c:v>0.41000000000000003</c:v>
                  </c:pt>
                  <c:pt idx="1">
                    <c:v>0.69000000000000006</c:v>
                  </c:pt>
                  <c:pt idx="2">
                    <c:v>0.43</c:v>
                  </c:pt>
                  <c:pt idx="3">
                    <c:v>1.02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Treatment'!$O$3:$O$6</c:f>
              <c:numCache>
                <c:formatCode>0.00</c:formatCode>
                <c:ptCount val="4"/>
                <c:pt idx="0">
                  <c:v>1.19</c:v>
                </c:pt>
                <c:pt idx="1">
                  <c:v>1.46</c:v>
                </c:pt>
                <c:pt idx="2">
                  <c:v>1.2</c:v>
                </c:pt>
                <c:pt idx="3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E-479C-A2AE-6A49B0F0857E}"/>
            </c:ext>
          </c:extLst>
        </c:ser>
        <c:ser>
          <c:idx val="2"/>
          <c:order val="1"/>
          <c:tx>
            <c:strRef>
              <c:f>'EPM - Treatment'!$P$2</c:f>
              <c:strCache>
                <c:ptCount val="1"/>
                <c:pt idx="0">
                  <c:v>Open Arm Entries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Treatment'!$P$9:$P$12</c:f>
                <c:numCache>
                  <c:formatCode>General</c:formatCode>
                  <c:ptCount val="4"/>
                  <c:pt idx="0">
                    <c:v>0.71</c:v>
                  </c:pt>
                  <c:pt idx="1">
                    <c:v>0.5</c:v>
                  </c:pt>
                  <c:pt idx="2">
                    <c:v>0.57999999999999996</c:v>
                  </c:pt>
                  <c:pt idx="3">
                    <c:v>1.42</c:v>
                  </c:pt>
                </c:numCache>
              </c:numRef>
            </c:plus>
            <c:minus>
              <c:numRef>
                <c:f>'EPM - Treatment'!$P$9:$P$12</c:f>
                <c:numCache>
                  <c:formatCode>General</c:formatCode>
                  <c:ptCount val="4"/>
                  <c:pt idx="0">
                    <c:v>0.71</c:v>
                  </c:pt>
                  <c:pt idx="1">
                    <c:v>0.5</c:v>
                  </c:pt>
                  <c:pt idx="2">
                    <c:v>0.57999999999999996</c:v>
                  </c:pt>
                  <c:pt idx="3">
                    <c:v>1.42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Treatment'!$P$3:$P$6</c:f>
              <c:numCache>
                <c:formatCode>0.00</c:formatCode>
                <c:ptCount val="4"/>
                <c:pt idx="0">
                  <c:v>2.5</c:v>
                </c:pt>
                <c:pt idx="1">
                  <c:v>1.25</c:v>
                </c:pt>
                <c:pt idx="2">
                  <c:v>1.5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E-479C-A2AE-6A49B0F0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576799"/>
        <c:axId val="1236577215"/>
      </c:barChart>
      <c:catAx>
        <c:axId val="12365767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alpha val="7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7215"/>
        <c:crosses val="autoZero"/>
        <c:auto val="1"/>
        <c:lblAlgn val="ctr"/>
        <c:lblOffset val="100"/>
        <c:noMultiLvlLbl val="0"/>
      </c:catAx>
      <c:valAx>
        <c:axId val="12365772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  <a:alpha val="7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100" b="1">
                    <a:solidFill>
                      <a:schemeClr val="tx1"/>
                    </a:solidFill>
                  </a:rPr>
                  <a:t>Number of Entries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solidFill>
                  <a:schemeClr val="tx1"/>
                </a:solidFill>
              </a:rPr>
              <a:t>Arm Durations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Treatment'!$Q$2</c:f>
              <c:strCache>
                <c:ptCount val="1"/>
                <c:pt idx="0">
                  <c:v>Close Arm Duration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Treatment'!$Q$9:$Q$12</c:f>
                <c:numCache>
                  <c:formatCode>General</c:formatCode>
                  <c:ptCount val="4"/>
                  <c:pt idx="0">
                    <c:v>23.71</c:v>
                  </c:pt>
                  <c:pt idx="1">
                    <c:v>33.379999999999995</c:v>
                  </c:pt>
                  <c:pt idx="2">
                    <c:v>38.869999999999997</c:v>
                  </c:pt>
                  <c:pt idx="3">
                    <c:v>31.19</c:v>
                  </c:pt>
                </c:numCache>
              </c:numRef>
            </c:plus>
            <c:minus>
              <c:numRef>
                <c:f>'EPM - Treatment'!$Q$9:$Q$12</c:f>
                <c:numCache>
                  <c:formatCode>General</c:formatCode>
                  <c:ptCount val="4"/>
                  <c:pt idx="0">
                    <c:v>23.71</c:v>
                  </c:pt>
                  <c:pt idx="1">
                    <c:v>33.379999999999995</c:v>
                  </c:pt>
                  <c:pt idx="2">
                    <c:v>38.869999999999997</c:v>
                  </c:pt>
                  <c:pt idx="3">
                    <c:v>31.19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Treatment'!$Q$3:$Q$6</c:f>
              <c:numCache>
                <c:formatCode>0.00</c:formatCode>
                <c:ptCount val="4"/>
                <c:pt idx="0">
                  <c:v>284.8</c:v>
                </c:pt>
                <c:pt idx="1">
                  <c:v>263.09999999999997</c:v>
                </c:pt>
                <c:pt idx="2">
                  <c:v>273.12</c:v>
                </c:pt>
                <c:pt idx="3">
                  <c:v>266.77999999999997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6-47C3-9990-F2811F7AFFFA}"/>
            </c:ext>
          </c:extLst>
        </c:ser>
        <c:ser>
          <c:idx val="2"/>
          <c:order val="1"/>
          <c:tx>
            <c:strRef>
              <c:f>'EPM - Treatment'!$R$2</c:f>
              <c:strCache>
                <c:ptCount val="1"/>
                <c:pt idx="0">
                  <c:v>Open Arm Duration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Treatment'!$R$9:$R$12</c:f>
                <c:numCache>
                  <c:formatCode>General</c:formatCode>
                  <c:ptCount val="4"/>
                  <c:pt idx="0">
                    <c:v>30.180000000000003</c:v>
                  </c:pt>
                  <c:pt idx="1">
                    <c:v>11.549999999999999</c:v>
                  </c:pt>
                  <c:pt idx="2">
                    <c:v>131.57</c:v>
                  </c:pt>
                  <c:pt idx="3">
                    <c:v>123.61</c:v>
                  </c:pt>
                </c:numCache>
              </c:numRef>
            </c:plus>
            <c:minus>
              <c:numRef>
                <c:f>'EPM - Treatment'!$R$9:$R$12</c:f>
                <c:numCache>
                  <c:formatCode>General</c:formatCode>
                  <c:ptCount val="4"/>
                  <c:pt idx="0">
                    <c:v>30.180000000000003</c:v>
                  </c:pt>
                  <c:pt idx="1">
                    <c:v>11.549999999999999</c:v>
                  </c:pt>
                  <c:pt idx="2">
                    <c:v>131.57</c:v>
                  </c:pt>
                  <c:pt idx="3">
                    <c:v>123.61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Treatment'!$N$3:$N$6</c:f>
              <c:strCache>
                <c:ptCount val="4"/>
                <c:pt idx="0">
                  <c:v>Healthy Control </c:v>
                </c:pt>
                <c:pt idx="1">
                  <c:v>Sucrose 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Treatment'!$R$3:$R$6</c:f>
              <c:numCache>
                <c:formatCode>0.00</c:formatCode>
                <c:ptCount val="4"/>
                <c:pt idx="0">
                  <c:v>36.339999999999996</c:v>
                </c:pt>
                <c:pt idx="1">
                  <c:v>33.339999999999996</c:v>
                </c:pt>
                <c:pt idx="2">
                  <c:v>143.34</c:v>
                </c:pt>
                <c:pt idx="3">
                  <c:v>126.5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6-47C3-9990-F2811F7A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576799"/>
        <c:axId val="1236577215"/>
      </c:barChart>
      <c:catAx>
        <c:axId val="12365767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alpha val="7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7215"/>
        <c:crosses val="autoZero"/>
        <c:auto val="1"/>
        <c:lblAlgn val="ctr"/>
        <c:lblOffset val="100"/>
        <c:noMultiLvlLbl val="0"/>
      </c:catAx>
      <c:valAx>
        <c:axId val="12365772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  <a:alpha val="73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100" b="1">
                    <a:solidFill>
                      <a:schemeClr val="tx1"/>
                    </a:solidFill>
                  </a:rPr>
                  <a:t>Seconds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7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Bazal'!$N$2</c:f>
              <c:strCache>
                <c:ptCount val="1"/>
                <c:pt idx="0">
                  <c:v>Close Arm Entries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Bazal'!$N$9:$N$12</c:f>
                <c:numCache>
                  <c:formatCode>General</c:formatCode>
                  <c:ptCount val="4"/>
                  <c:pt idx="0">
                    <c:v>0.52</c:v>
                  </c:pt>
                  <c:pt idx="1">
                    <c:v>0.7</c:v>
                  </c:pt>
                  <c:pt idx="2">
                    <c:v>0.52</c:v>
                  </c:pt>
                  <c:pt idx="3">
                    <c:v>0.69000000000000006</c:v>
                  </c:pt>
                </c:numCache>
              </c:numRef>
            </c:plus>
            <c:minus>
              <c:numRef>
                <c:f>'EPM - Bazal'!$N$9:$N$12</c:f>
                <c:numCache>
                  <c:formatCode>General</c:formatCode>
                  <c:ptCount val="4"/>
                  <c:pt idx="0">
                    <c:v>0.52</c:v>
                  </c:pt>
                  <c:pt idx="1">
                    <c:v>0.7</c:v>
                  </c:pt>
                  <c:pt idx="2">
                    <c:v>0.52</c:v>
                  </c:pt>
                  <c:pt idx="3">
                    <c:v>0.69000000000000006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Bazal'!$N$3:$N$6</c:f>
              <c:numCache>
                <c:formatCode>0.00</c:formatCode>
                <c:ptCount val="4"/>
                <c:pt idx="0">
                  <c:v>1.6300000000000001</c:v>
                </c:pt>
                <c:pt idx="1">
                  <c:v>1.4</c:v>
                </c:pt>
                <c:pt idx="2">
                  <c:v>1.6</c:v>
                </c:pt>
                <c:pt idx="3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FB-4861-BFC4-10B3747AB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062240"/>
        <c:axId val="319997952"/>
      </c:barChart>
      <c:catAx>
        <c:axId val="3780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997952"/>
        <c:crosses val="autoZero"/>
        <c:auto val="1"/>
        <c:lblAlgn val="ctr"/>
        <c:lblOffset val="100"/>
        <c:noMultiLvlLbl val="0"/>
      </c:catAx>
      <c:valAx>
        <c:axId val="3199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Bazal'!$O$2</c:f>
              <c:strCache>
                <c:ptCount val="1"/>
                <c:pt idx="0">
                  <c:v>Open Arm Entries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'EPM - Bazal'!$O$9:$O$12</c:f>
                <c:numCache>
                  <c:formatCode>General</c:formatCode>
                  <c:ptCount val="4"/>
                  <c:pt idx="0">
                    <c:v>0.82000000000000006</c:v>
                  </c:pt>
                  <c:pt idx="1">
                    <c:v>0.45</c:v>
                  </c:pt>
                  <c:pt idx="2">
                    <c:v>0.67</c:v>
                  </c:pt>
                  <c:pt idx="3">
                    <c:v>0.76</c:v>
                  </c:pt>
                </c:numCache>
              </c:numRef>
            </c:plus>
            <c:minus>
              <c:numRef>
                <c:f>'EPM - Bazal'!$O$9:$O$12</c:f>
                <c:numCache>
                  <c:formatCode>General</c:formatCode>
                  <c:ptCount val="4"/>
                  <c:pt idx="0">
                    <c:v>0.82000000000000006</c:v>
                  </c:pt>
                  <c:pt idx="1">
                    <c:v>0.45</c:v>
                  </c:pt>
                  <c:pt idx="2">
                    <c:v>0.67</c:v>
                  </c:pt>
                  <c:pt idx="3">
                    <c:v>0.76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Bazal'!$O$3:$O$6</c:f>
              <c:numCache>
                <c:formatCode>0.00</c:formatCode>
                <c:ptCount val="4"/>
                <c:pt idx="0">
                  <c:v>1.67</c:v>
                </c:pt>
                <c:pt idx="1">
                  <c:v>1.23</c:v>
                </c:pt>
                <c:pt idx="2">
                  <c:v>1.23</c:v>
                </c:pt>
                <c:pt idx="3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2-4D87-8545-216EF8B9D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516016"/>
        <c:axId val="79878672"/>
      </c:barChart>
      <c:catAx>
        <c:axId val="845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78672"/>
        <c:crosses val="autoZero"/>
        <c:auto val="1"/>
        <c:lblAlgn val="ctr"/>
        <c:lblOffset val="100"/>
        <c:noMultiLvlLbl val="0"/>
      </c:catAx>
      <c:valAx>
        <c:axId val="7987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1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'EPM - Bazal'!$P$2</c:f>
              <c:strCache>
                <c:ptCount val="1"/>
                <c:pt idx="0">
                  <c:v>Close Arm 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'EPM - Bazal'!$P$9:$P$12</c:f>
                <c:numCache>
                  <c:formatCode>General</c:formatCode>
                  <c:ptCount val="4"/>
                  <c:pt idx="0">
                    <c:v>80.39</c:v>
                  </c:pt>
                  <c:pt idx="1">
                    <c:v>105.87</c:v>
                  </c:pt>
                  <c:pt idx="2">
                    <c:v>71.59</c:v>
                  </c:pt>
                  <c:pt idx="3">
                    <c:v>94.67</c:v>
                  </c:pt>
                </c:numCache>
              </c:numRef>
            </c:plus>
            <c:minus>
              <c:numRef>
                <c:f>'EPM - Bazal'!$P$9:$P$12</c:f>
                <c:numCache>
                  <c:formatCode>General</c:formatCode>
                  <c:ptCount val="4"/>
                  <c:pt idx="0">
                    <c:v>80.39</c:v>
                  </c:pt>
                  <c:pt idx="1">
                    <c:v>105.87</c:v>
                  </c:pt>
                  <c:pt idx="2">
                    <c:v>71.59</c:v>
                  </c:pt>
                  <c:pt idx="3">
                    <c:v>94.67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'EPM - Bazal'!$M$3:$M$6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'EPM - Bazal'!$P$3:$P$6</c:f>
              <c:numCache>
                <c:formatCode>0.00</c:formatCode>
                <c:ptCount val="4"/>
                <c:pt idx="0">
                  <c:v>232.34</c:v>
                </c:pt>
                <c:pt idx="1">
                  <c:v>187.12</c:v>
                </c:pt>
                <c:pt idx="2">
                  <c:v>186.4</c:v>
                </c:pt>
                <c:pt idx="3">
                  <c:v>200.19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4-457A-831E-6BAADB9A60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336896"/>
        <c:axId val="76393040"/>
      </c:barChart>
      <c:catAx>
        <c:axId val="803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93040"/>
        <c:crosses val="autoZero"/>
        <c:auto val="1"/>
        <c:lblAlgn val="ctr"/>
        <c:lblOffset val="100"/>
        <c:noMultiLvlLbl val="0"/>
      </c:catAx>
      <c:valAx>
        <c:axId val="7639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3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67239</xdr:colOff>
      <xdr:row>29</xdr:row>
      <xdr:rowOff>51755</xdr:rowOff>
    </xdr:from>
    <xdr:to>
      <xdr:col>14</xdr:col>
      <xdr:colOff>704964</xdr:colOff>
      <xdr:row>44</xdr:row>
      <xdr:rowOff>64730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A753CCB6-9CA3-D2BD-C999-2BEECB6EF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827549</xdr:colOff>
      <xdr:row>29</xdr:row>
      <xdr:rowOff>51755</xdr:rowOff>
    </xdr:from>
    <xdr:to>
      <xdr:col>17</xdr:col>
      <xdr:colOff>945321</xdr:colOff>
      <xdr:row>44</xdr:row>
      <xdr:rowOff>64730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F8614F5D-B892-2288-FE9A-8B151D1BC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61636</xdr:colOff>
      <xdr:row>45</xdr:row>
      <xdr:rowOff>56518</xdr:rowOff>
    </xdr:from>
    <xdr:to>
      <xdr:col>14</xdr:col>
      <xdr:colOff>695439</xdr:colOff>
      <xdr:row>60</xdr:row>
      <xdr:rowOff>80699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5571BE2A-8EF6-E9B3-5588-F144AFD32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827549</xdr:colOff>
      <xdr:row>45</xdr:row>
      <xdr:rowOff>56518</xdr:rowOff>
    </xdr:from>
    <xdr:to>
      <xdr:col>17</xdr:col>
      <xdr:colOff>945321</xdr:colOff>
      <xdr:row>60</xdr:row>
      <xdr:rowOff>80699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D0371F83-23B8-B8DF-308E-9B9F802CE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15</xdr:col>
      <xdr:colOff>252265</xdr:colOff>
      <xdr:row>28</xdr:row>
      <xdr:rowOff>11294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56CF20C-AE36-F64A-90CA-43CE32C3E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470648</xdr:colOff>
      <xdr:row>13</xdr:row>
      <xdr:rowOff>11206</xdr:rowOff>
    </xdr:from>
    <xdr:to>
      <xdr:col>18</xdr:col>
      <xdr:colOff>1182354</xdr:colOff>
      <xdr:row>28</xdr:row>
      <xdr:rowOff>22500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AD58BAB3-C71C-4F0E-AF52-C7F26AC1F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6937</xdr:rowOff>
    </xdr:from>
    <xdr:to>
      <xdr:col>13</xdr:col>
      <xdr:colOff>637725</xdr:colOff>
      <xdr:row>29</xdr:row>
      <xdr:rowOff>19912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0CB2612-42F4-4819-A7A4-F7DD076AB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1074085</xdr:colOff>
      <xdr:row>14</xdr:row>
      <xdr:rowOff>18143</xdr:rowOff>
    </xdr:from>
    <xdr:to>
      <xdr:col>16</xdr:col>
      <xdr:colOff>1191856</xdr:colOff>
      <xdr:row>29</xdr:row>
      <xdr:rowOff>31118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DD8BCD21-7EC0-4D59-8FD9-27148480F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30</xdr:row>
      <xdr:rowOff>11700</xdr:rowOff>
    </xdr:from>
    <xdr:to>
      <xdr:col>13</xdr:col>
      <xdr:colOff>628200</xdr:colOff>
      <xdr:row>45</xdr:row>
      <xdr:rowOff>24675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49782A8D-2901-4975-8F57-8E7940017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1085290</xdr:colOff>
      <xdr:row>30</xdr:row>
      <xdr:rowOff>22906</xdr:rowOff>
    </xdr:from>
    <xdr:to>
      <xdr:col>16</xdr:col>
      <xdr:colOff>1203061</xdr:colOff>
      <xdr:row>45</xdr:row>
      <xdr:rowOff>35881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4906FABC-2748-4767-9A95-E4E09BB67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14</xdr:col>
      <xdr:colOff>252265</xdr:colOff>
      <xdr:row>61</xdr:row>
      <xdr:rowOff>22500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AC7D4AF7-8344-47D1-B512-920EE9335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403412</xdr:colOff>
      <xdr:row>46</xdr:row>
      <xdr:rowOff>0</xdr:rowOff>
    </xdr:from>
    <xdr:to>
      <xdr:col>18</xdr:col>
      <xdr:colOff>0</xdr:colOff>
      <xdr:row>61</xdr:row>
      <xdr:rowOff>22500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F7404346-D2A3-4B83-8EDF-FF8099968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tabSelected="1" zoomScaleNormal="100" workbookViewId="0">
      <selection activeCell="B1" sqref="B1:G1"/>
    </sheetView>
  </sheetViews>
  <sheetFormatPr baseColWidth="10" defaultColWidth="8.83203125" defaultRowHeight="15" x14ac:dyDescent="0.2"/>
  <cols>
    <col min="1" max="1" width="5.5" style="1" customWidth="1"/>
    <col min="2" max="2" width="21.1640625" style="21" customWidth="1"/>
    <col min="3" max="3" width="3" style="1" bestFit="1" customWidth="1"/>
    <col min="4" max="4" width="4.5" style="1" bestFit="1" customWidth="1"/>
    <col min="5" max="5" width="4.6640625" style="1" bestFit="1" customWidth="1"/>
    <col min="6" max="6" width="4.5" style="1" bestFit="1" customWidth="1"/>
    <col min="7" max="7" width="4.6640625" style="1" bestFit="1" customWidth="1"/>
    <col min="8" max="8" width="2" style="1" bestFit="1" customWidth="1"/>
    <col min="9" max="9" width="3.6640625" style="1" customWidth="1"/>
    <col min="10" max="10" width="4.6640625" style="24" bestFit="1" customWidth="1"/>
    <col min="11" max="11" width="1.5" style="24" bestFit="1" customWidth="1"/>
    <col min="12" max="12" width="20.5" style="24" bestFit="1" customWidth="1"/>
    <col min="13" max="13" width="8.83203125" style="1"/>
    <col min="14" max="14" width="19.5" style="1" customWidth="1"/>
    <col min="15" max="15" width="16.6640625" style="1" customWidth="1"/>
    <col min="16" max="16" width="19" style="1" bestFit="1" customWidth="1"/>
    <col min="17" max="17" width="16.6640625" style="1" customWidth="1"/>
    <col min="18" max="18" width="18.5" style="1" bestFit="1" customWidth="1"/>
    <col min="19" max="19" width="29.33203125" style="1" bestFit="1" customWidth="1"/>
    <col min="20" max="20" width="36.5" style="1" customWidth="1"/>
    <col min="21" max="21" width="36.33203125" style="1" customWidth="1"/>
    <col min="22" max="22" width="38.33203125" style="1" customWidth="1"/>
    <col min="23" max="16384" width="8.83203125" style="1"/>
  </cols>
  <sheetData>
    <row r="1" spans="1:19" ht="19.5" customHeight="1" thickBot="1" x14ac:dyDescent="0.25">
      <c r="B1" s="99" t="s">
        <v>2</v>
      </c>
      <c r="C1" s="99"/>
      <c r="D1" s="99"/>
      <c r="E1" s="99"/>
      <c r="F1" s="99"/>
      <c r="G1" s="99"/>
      <c r="J1" s="96" t="s">
        <v>4</v>
      </c>
      <c r="K1" s="97"/>
      <c r="L1" s="98"/>
      <c r="O1" s="90" t="s">
        <v>13</v>
      </c>
      <c r="P1" s="90"/>
      <c r="Q1" s="90"/>
      <c r="R1" s="90"/>
    </row>
    <row r="2" spans="1:19" ht="17.25" customHeight="1" thickBot="1" x14ac:dyDescent="0.25">
      <c r="A2" s="12"/>
      <c r="D2" s="37" t="s">
        <v>10</v>
      </c>
      <c r="E2" s="38" t="s">
        <v>12</v>
      </c>
      <c r="F2" s="38" t="s">
        <v>9</v>
      </c>
      <c r="G2" s="39" t="s">
        <v>11</v>
      </c>
      <c r="I2" s="13"/>
      <c r="J2" s="26" t="s">
        <v>9</v>
      </c>
      <c r="K2" s="27" t="s">
        <v>3</v>
      </c>
      <c r="L2" s="78" t="s">
        <v>5</v>
      </c>
      <c r="M2" s="13"/>
      <c r="N2" s="13"/>
      <c r="O2" s="70" t="s">
        <v>6</v>
      </c>
      <c r="P2" s="84" t="s">
        <v>8</v>
      </c>
      <c r="Q2" s="74" t="s">
        <v>5</v>
      </c>
      <c r="R2" s="74" t="s">
        <v>7</v>
      </c>
      <c r="S2" s="85"/>
    </row>
    <row r="3" spans="1:19" ht="15" customHeight="1" x14ac:dyDescent="0.2">
      <c r="B3" s="93" t="s">
        <v>0</v>
      </c>
      <c r="C3" s="48">
        <v>1</v>
      </c>
      <c r="D3" s="40">
        <v>1</v>
      </c>
      <c r="E3" s="33"/>
      <c r="F3" s="33">
        <v>284</v>
      </c>
      <c r="G3" s="34">
        <f>300-F3</f>
        <v>16</v>
      </c>
      <c r="H3" s="16">
        <v>1</v>
      </c>
      <c r="J3" s="28" t="s">
        <v>10</v>
      </c>
      <c r="K3" s="25" t="s">
        <v>3</v>
      </c>
      <c r="L3" s="79" t="s">
        <v>6</v>
      </c>
      <c r="N3" s="64" t="s">
        <v>15</v>
      </c>
      <c r="O3" s="71">
        <f>ROUNDUP(AVERAGE(D3:D13),2)</f>
        <v>1.19</v>
      </c>
      <c r="P3" s="86">
        <f t="shared" ref="P3:R3" si="0">ROUNDUP(AVERAGE(E3:E13),2)</f>
        <v>2.5</v>
      </c>
      <c r="Q3" s="86">
        <f t="shared" si="0"/>
        <v>284.8</v>
      </c>
      <c r="R3" s="75">
        <f t="shared" si="0"/>
        <v>36.339999999999996</v>
      </c>
    </row>
    <row r="4" spans="1:19" x14ac:dyDescent="0.2">
      <c r="B4" s="94"/>
      <c r="C4" s="49">
        <v>2</v>
      </c>
      <c r="D4" s="41">
        <v>1</v>
      </c>
      <c r="E4" s="31"/>
      <c r="F4" s="31">
        <v>300</v>
      </c>
      <c r="G4" s="35"/>
      <c r="H4" s="16">
        <v>1</v>
      </c>
      <c r="J4" s="28" t="s">
        <v>11</v>
      </c>
      <c r="K4" s="25" t="s">
        <v>3</v>
      </c>
      <c r="L4" s="79" t="s">
        <v>7</v>
      </c>
      <c r="N4" s="65" t="s">
        <v>22</v>
      </c>
      <c r="O4" s="72">
        <f>ROUNDUP(AVERAGE(D14:D24),2)</f>
        <v>1.46</v>
      </c>
      <c r="P4" s="87">
        <f t="shared" ref="P4:R4" si="1">ROUNDUP(AVERAGE(E14:E24),2)</f>
        <v>1.25</v>
      </c>
      <c r="Q4" s="76">
        <f t="shared" si="1"/>
        <v>263.09999999999997</v>
      </c>
      <c r="R4" s="76">
        <f t="shared" si="1"/>
        <v>33.339999999999996</v>
      </c>
    </row>
    <row r="5" spans="1:19" ht="16" thickBot="1" x14ac:dyDescent="0.25">
      <c r="B5" s="94"/>
      <c r="C5" s="49">
        <v>3</v>
      </c>
      <c r="D5" s="41">
        <v>1</v>
      </c>
      <c r="E5" s="31"/>
      <c r="F5" s="31">
        <v>300</v>
      </c>
      <c r="G5" s="35"/>
      <c r="H5" s="16">
        <v>1</v>
      </c>
      <c r="J5" s="29" t="s">
        <v>12</v>
      </c>
      <c r="K5" s="30" t="s">
        <v>3</v>
      </c>
      <c r="L5" s="80" t="s">
        <v>8</v>
      </c>
      <c r="N5" s="65" t="s">
        <v>20</v>
      </c>
      <c r="O5" s="72">
        <f>ROUNDUP(AVERAGE(D25:D35),2)</f>
        <v>1.2</v>
      </c>
      <c r="P5" s="87">
        <f t="shared" ref="P5:R5" si="2">ROUNDUP(AVERAGE(E25:E35),2)</f>
        <v>1.5</v>
      </c>
      <c r="Q5" s="76">
        <f t="shared" si="2"/>
        <v>273.12</v>
      </c>
      <c r="R5" s="76">
        <f t="shared" si="2"/>
        <v>143.34</v>
      </c>
    </row>
    <row r="6" spans="1:19" ht="16" thickBot="1" x14ac:dyDescent="0.25">
      <c r="B6" s="94"/>
      <c r="C6" s="49">
        <v>4</v>
      </c>
      <c r="D6" s="41">
        <v>1</v>
      </c>
      <c r="E6" s="31">
        <v>2</v>
      </c>
      <c r="F6" s="31">
        <v>229</v>
      </c>
      <c r="G6" s="35">
        <v>71</v>
      </c>
      <c r="H6" s="16">
        <v>1</v>
      </c>
      <c r="N6" s="66" t="s">
        <v>21</v>
      </c>
      <c r="O6" s="73">
        <f>ROUNDUP(AVERAGE(D36:D46),2)</f>
        <v>1.45</v>
      </c>
      <c r="P6" s="88">
        <f t="shared" ref="P6:R6" si="3">ROUNDUP(AVERAGE(E36:E46),2)</f>
        <v>2</v>
      </c>
      <c r="Q6" s="77">
        <f t="shared" si="3"/>
        <v>266.77999999999997</v>
      </c>
      <c r="R6" s="77">
        <f t="shared" si="3"/>
        <v>126.5</v>
      </c>
    </row>
    <row r="7" spans="1:19" ht="17" thickBot="1" x14ac:dyDescent="0.25">
      <c r="B7" s="94"/>
      <c r="C7" s="49">
        <v>5</v>
      </c>
      <c r="D7" s="41">
        <v>1</v>
      </c>
      <c r="E7" s="31"/>
      <c r="F7" s="31">
        <v>300</v>
      </c>
      <c r="G7" s="35"/>
      <c r="H7" s="16">
        <v>1</v>
      </c>
      <c r="J7" s="58"/>
      <c r="O7" s="91" t="s">
        <v>14</v>
      </c>
      <c r="P7" s="91"/>
      <c r="Q7" s="91"/>
      <c r="R7" s="91"/>
    </row>
    <row r="8" spans="1:19" ht="15.75" customHeight="1" thickBot="1" x14ac:dyDescent="0.25">
      <c r="B8" s="94"/>
      <c r="C8" s="49">
        <v>6</v>
      </c>
      <c r="D8" s="41">
        <v>2</v>
      </c>
      <c r="E8" s="31"/>
      <c r="F8" s="31">
        <v>300</v>
      </c>
      <c r="G8" s="35"/>
      <c r="H8" s="16">
        <v>1</v>
      </c>
      <c r="J8" s="59"/>
      <c r="O8" s="70" t="s">
        <v>6</v>
      </c>
      <c r="P8" s="84" t="s">
        <v>8</v>
      </c>
      <c r="Q8" s="84" t="s">
        <v>5</v>
      </c>
      <c r="R8" s="74" t="s">
        <v>7</v>
      </c>
    </row>
    <row r="9" spans="1:19" x14ac:dyDescent="0.2">
      <c r="B9" s="94"/>
      <c r="C9" s="49">
        <v>7</v>
      </c>
      <c r="D9" s="41">
        <v>1</v>
      </c>
      <c r="E9" s="31"/>
      <c r="F9" s="31">
        <v>300</v>
      </c>
      <c r="G9" s="35"/>
      <c r="H9" s="16">
        <v>1</v>
      </c>
      <c r="J9" s="59"/>
      <c r="N9" s="64" t="s">
        <v>0</v>
      </c>
      <c r="O9" s="71">
        <f>ROUNDUP(_xlfn.STDEV.S(D3:D13),2)</f>
        <v>0.41000000000000003</v>
      </c>
      <c r="P9" s="61">
        <f t="shared" ref="P9:R9" si="4">ROUNDUP(_xlfn.STDEV.S(E3:E13),2)</f>
        <v>0.71</v>
      </c>
      <c r="Q9" s="81">
        <f t="shared" si="4"/>
        <v>23.71</v>
      </c>
      <c r="R9" s="61">
        <f t="shared" si="4"/>
        <v>30.180000000000003</v>
      </c>
    </row>
    <row r="10" spans="1:19" x14ac:dyDescent="0.2">
      <c r="B10" s="94"/>
      <c r="C10" s="49">
        <v>8</v>
      </c>
      <c r="D10" s="41">
        <v>1</v>
      </c>
      <c r="E10" s="31">
        <v>3</v>
      </c>
      <c r="F10" s="31"/>
      <c r="G10" s="35"/>
      <c r="H10" s="16">
        <v>1</v>
      </c>
      <c r="J10" s="59"/>
      <c r="N10" s="65" t="s">
        <v>17</v>
      </c>
      <c r="O10" s="72">
        <f>ROUNDUP(_xlfn.STDEV.S(D14:D24),2)</f>
        <v>0.69000000000000006</v>
      </c>
      <c r="P10" s="62">
        <f t="shared" ref="P10:R10" si="5">ROUNDUP(_xlfn.STDEV.S(E14:E24),2)</f>
        <v>0.5</v>
      </c>
      <c r="Q10" s="82">
        <f t="shared" si="5"/>
        <v>33.379999999999995</v>
      </c>
      <c r="R10" s="62">
        <f t="shared" si="5"/>
        <v>11.549999999999999</v>
      </c>
    </row>
    <row r="11" spans="1:19" x14ac:dyDescent="0.2">
      <c r="B11" s="94"/>
      <c r="C11" s="49">
        <v>9</v>
      </c>
      <c r="D11" s="41">
        <v>2</v>
      </c>
      <c r="E11" s="31"/>
      <c r="F11" s="31">
        <v>284</v>
      </c>
      <c r="G11" s="35"/>
      <c r="H11" s="16">
        <v>1</v>
      </c>
      <c r="J11" s="59"/>
      <c r="N11" s="65" t="s">
        <v>18</v>
      </c>
      <c r="O11" s="72">
        <f>ROUNDUP(_xlfn.STDEV.S(D25:D35),2)</f>
        <v>0.43</v>
      </c>
      <c r="P11" s="62">
        <f t="shared" ref="P11:R11" si="6">ROUNDUP(_xlfn.STDEV.S(E25:E35),2)</f>
        <v>0.57999999999999996</v>
      </c>
      <c r="Q11" s="82">
        <f t="shared" si="6"/>
        <v>38.869999999999997</v>
      </c>
      <c r="R11" s="62">
        <f t="shared" si="6"/>
        <v>131.57</v>
      </c>
    </row>
    <row r="12" spans="1:19" ht="16" thickBot="1" x14ac:dyDescent="0.25">
      <c r="B12" s="94"/>
      <c r="C12" s="49">
        <v>10</v>
      </c>
      <c r="D12" s="41">
        <v>1</v>
      </c>
      <c r="E12" s="31"/>
      <c r="F12" s="31">
        <v>258</v>
      </c>
      <c r="G12" s="35">
        <v>22</v>
      </c>
      <c r="H12" s="16">
        <v>1</v>
      </c>
      <c r="J12" s="59"/>
      <c r="N12" s="66" t="s">
        <v>19</v>
      </c>
      <c r="O12" s="73">
        <f>ROUNDUP(_xlfn.STDEV.S(D36:D46),2)</f>
        <v>1.02</v>
      </c>
      <c r="P12" s="63">
        <f t="shared" ref="P12:R12" si="7">ROUNDUP(_xlfn.STDEV.S(E36:E46),2)</f>
        <v>1.42</v>
      </c>
      <c r="Q12" s="83">
        <f t="shared" si="7"/>
        <v>31.19</v>
      </c>
      <c r="R12" s="63">
        <f t="shared" si="7"/>
        <v>123.61</v>
      </c>
    </row>
    <row r="13" spans="1:19" ht="16" thickBot="1" x14ac:dyDescent="0.25">
      <c r="B13" s="100"/>
      <c r="C13" s="50">
        <v>11</v>
      </c>
      <c r="D13" s="42">
        <v>1</v>
      </c>
      <c r="E13" s="43"/>
      <c r="F13" s="43">
        <v>293</v>
      </c>
      <c r="G13" s="44"/>
      <c r="H13" s="16">
        <v>1</v>
      </c>
      <c r="J13" s="59"/>
      <c r="P13" s="60"/>
      <c r="Q13" s="60"/>
    </row>
    <row r="14" spans="1:19" x14ac:dyDescent="0.2">
      <c r="B14" s="93" t="s">
        <v>17</v>
      </c>
      <c r="C14" s="48">
        <v>1</v>
      </c>
      <c r="D14" s="2">
        <v>1</v>
      </c>
      <c r="E14" s="47"/>
      <c r="F14" s="47">
        <v>300</v>
      </c>
      <c r="G14" s="3"/>
      <c r="H14" s="1">
        <v>2</v>
      </c>
    </row>
    <row r="15" spans="1:19" x14ac:dyDescent="0.2">
      <c r="B15" s="94"/>
      <c r="C15" s="49">
        <v>2</v>
      </c>
      <c r="D15" s="4">
        <v>2</v>
      </c>
      <c r="E15" s="32">
        <v>1</v>
      </c>
      <c r="F15" s="32">
        <v>195</v>
      </c>
      <c r="G15" s="5">
        <v>40</v>
      </c>
      <c r="H15" s="1">
        <v>2</v>
      </c>
    </row>
    <row r="16" spans="1:19" x14ac:dyDescent="0.2">
      <c r="B16" s="94"/>
      <c r="C16" s="49">
        <v>3</v>
      </c>
      <c r="D16" s="4">
        <v>2</v>
      </c>
      <c r="E16" s="32"/>
      <c r="F16" s="32">
        <v>295</v>
      </c>
      <c r="G16" s="5"/>
      <c r="H16" s="1">
        <v>2</v>
      </c>
    </row>
    <row r="17" spans="1:20" x14ac:dyDescent="0.2">
      <c r="A17" s="13"/>
      <c r="B17" s="94"/>
      <c r="C17" s="49">
        <v>4</v>
      </c>
      <c r="D17" s="4">
        <v>1</v>
      </c>
      <c r="E17" s="32"/>
      <c r="F17" s="32">
        <v>300</v>
      </c>
      <c r="G17" s="5"/>
      <c r="H17" s="1">
        <v>2</v>
      </c>
    </row>
    <row r="18" spans="1:20" ht="15" customHeight="1" x14ac:dyDescent="0.2">
      <c r="B18" s="94"/>
      <c r="C18" s="49">
        <v>5</v>
      </c>
      <c r="D18" s="4">
        <v>3</v>
      </c>
      <c r="E18" s="32"/>
      <c r="F18" s="32">
        <v>267</v>
      </c>
      <c r="G18" s="5"/>
      <c r="H18" s="1">
        <v>2</v>
      </c>
    </row>
    <row r="19" spans="1:20" x14ac:dyDescent="0.2">
      <c r="B19" s="94"/>
      <c r="C19" s="49">
        <v>6</v>
      </c>
      <c r="D19" s="4">
        <v>1</v>
      </c>
      <c r="E19" s="32"/>
      <c r="F19" s="32">
        <v>255</v>
      </c>
      <c r="G19" s="5"/>
      <c r="H19" s="1">
        <v>2</v>
      </c>
    </row>
    <row r="20" spans="1:20" x14ac:dyDescent="0.2">
      <c r="B20" s="94"/>
      <c r="C20" s="49">
        <v>7</v>
      </c>
      <c r="D20" s="4">
        <v>1</v>
      </c>
      <c r="E20" s="32">
        <v>1</v>
      </c>
      <c r="F20" s="32">
        <v>236</v>
      </c>
      <c r="G20" s="5">
        <v>40</v>
      </c>
      <c r="H20" s="1">
        <v>2</v>
      </c>
    </row>
    <row r="21" spans="1:20" ht="15" customHeight="1" x14ac:dyDescent="0.2">
      <c r="B21" s="94"/>
      <c r="C21" s="49">
        <v>8</v>
      </c>
      <c r="D21" s="4">
        <v>1</v>
      </c>
      <c r="E21" s="32">
        <v>2</v>
      </c>
      <c r="F21" s="32">
        <v>230</v>
      </c>
      <c r="G21" s="5"/>
      <c r="H21" s="1">
        <v>2</v>
      </c>
    </row>
    <row r="22" spans="1:20" x14ac:dyDescent="0.2">
      <c r="B22" s="94"/>
      <c r="C22" s="49">
        <v>9</v>
      </c>
      <c r="D22" s="4">
        <v>1</v>
      </c>
      <c r="E22" s="32"/>
      <c r="F22" s="32">
        <v>290</v>
      </c>
      <c r="G22" s="5"/>
      <c r="H22" s="1">
        <v>2</v>
      </c>
    </row>
    <row r="23" spans="1:20" x14ac:dyDescent="0.2">
      <c r="B23" s="94"/>
      <c r="C23" s="49">
        <v>10</v>
      </c>
      <c r="D23" s="4">
        <v>1</v>
      </c>
      <c r="E23" s="32"/>
      <c r="F23" s="32">
        <v>271</v>
      </c>
      <c r="G23" s="5"/>
      <c r="H23" s="1">
        <v>2</v>
      </c>
    </row>
    <row r="24" spans="1:20" ht="16" thickBot="1" x14ac:dyDescent="0.25">
      <c r="B24" s="95"/>
      <c r="C24" s="56">
        <v>11</v>
      </c>
      <c r="D24" s="6">
        <v>2</v>
      </c>
      <c r="E24" s="36">
        <v>1</v>
      </c>
      <c r="F24" s="36">
        <v>255</v>
      </c>
      <c r="G24" s="7">
        <v>20</v>
      </c>
      <c r="H24" s="1">
        <v>2</v>
      </c>
      <c r="S24" s="89"/>
    </row>
    <row r="25" spans="1:20" x14ac:dyDescent="0.2">
      <c r="A25" s="13"/>
      <c r="B25" s="101" t="s">
        <v>18</v>
      </c>
      <c r="C25" s="52">
        <v>1</v>
      </c>
      <c r="D25" s="10">
        <v>1</v>
      </c>
      <c r="E25" s="46">
        <v>2</v>
      </c>
      <c r="F25" s="46">
        <v>186</v>
      </c>
      <c r="G25" s="11">
        <v>75</v>
      </c>
      <c r="H25" s="1">
        <v>3</v>
      </c>
      <c r="S25" s="89"/>
    </row>
    <row r="26" spans="1:20" x14ac:dyDescent="0.2">
      <c r="B26" s="94"/>
      <c r="C26" s="49">
        <v>2</v>
      </c>
      <c r="D26" s="4">
        <v>1</v>
      </c>
      <c r="E26" s="32"/>
      <c r="F26" s="32">
        <v>300</v>
      </c>
      <c r="G26" s="5"/>
      <c r="H26" s="1">
        <v>3</v>
      </c>
      <c r="S26" s="89"/>
    </row>
    <row r="27" spans="1:20" x14ac:dyDescent="0.2">
      <c r="B27" s="94"/>
      <c r="C27" s="49">
        <v>3</v>
      </c>
      <c r="D27" s="4">
        <v>2</v>
      </c>
      <c r="E27" s="32"/>
      <c r="F27" s="32">
        <v>286</v>
      </c>
      <c r="G27" s="5"/>
      <c r="H27" s="1">
        <v>3</v>
      </c>
      <c r="S27" s="89"/>
      <c r="T27" s="89"/>
    </row>
    <row r="28" spans="1:20" ht="15" customHeight="1" x14ac:dyDescent="0.2">
      <c r="B28" s="94"/>
      <c r="C28" s="49">
        <v>4</v>
      </c>
      <c r="D28" s="4">
        <v>1</v>
      </c>
      <c r="E28" s="32"/>
      <c r="F28" s="32">
        <v>300</v>
      </c>
      <c r="G28" s="5"/>
      <c r="H28" s="1">
        <v>3</v>
      </c>
      <c r="S28" s="89"/>
      <c r="T28" s="89"/>
    </row>
    <row r="29" spans="1:20" x14ac:dyDescent="0.2">
      <c r="B29" s="94"/>
      <c r="C29" s="49">
        <v>5</v>
      </c>
      <c r="D29" s="4"/>
      <c r="E29" s="32">
        <v>1</v>
      </c>
      <c r="F29" s="32"/>
      <c r="G29" s="5">
        <v>295</v>
      </c>
      <c r="H29" s="1">
        <v>3</v>
      </c>
      <c r="S29" s="89"/>
      <c r="T29" s="89"/>
    </row>
    <row r="30" spans="1:20" ht="15" customHeight="1" x14ac:dyDescent="0.2">
      <c r="B30" s="94"/>
      <c r="C30" s="49">
        <v>6</v>
      </c>
      <c r="D30" s="4">
        <v>1</v>
      </c>
      <c r="E30" s="32"/>
      <c r="F30" s="32">
        <v>300</v>
      </c>
      <c r="G30" s="5"/>
      <c r="H30" s="1">
        <v>3</v>
      </c>
    </row>
    <row r="31" spans="1:20" ht="15" customHeight="1" x14ac:dyDescent="0.2">
      <c r="B31" s="94"/>
      <c r="C31" s="49">
        <v>7</v>
      </c>
      <c r="D31" s="4">
        <v>1</v>
      </c>
      <c r="E31" s="32"/>
      <c r="F31" s="32">
        <v>300</v>
      </c>
      <c r="G31" s="5"/>
      <c r="H31" s="1">
        <v>3</v>
      </c>
    </row>
    <row r="32" spans="1:20" x14ac:dyDescent="0.2">
      <c r="B32" s="94"/>
      <c r="C32" s="49">
        <v>8</v>
      </c>
      <c r="D32" s="4">
        <v>1</v>
      </c>
      <c r="E32" s="32">
        <v>2</v>
      </c>
      <c r="F32" s="32"/>
      <c r="G32" s="5"/>
      <c r="H32" s="1">
        <v>3</v>
      </c>
    </row>
    <row r="33" spans="1:10" x14ac:dyDescent="0.2">
      <c r="B33" s="94"/>
      <c r="C33" s="49">
        <v>9</v>
      </c>
      <c r="D33" s="4">
        <v>1</v>
      </c>
      <c r="E33" s="32"/>
      <c r="F33" s="32">
        <v>260</v>
      </c>
      <c r="G33" s="5"/>
      <c r="H33" s="1">
        <v>3</v>
      </c>
    </row>
    <row r="34" spans="1:10" x14ac:dyDescent="0.2">
      <c r="A34" s="13"/>
      <c r="B34" s="94"/>
      <c r="C34" s="49">
        <v>10</v>
      </c>
      <c r="D34" s="4">
        <v>1</v>
      </c>
      <c r="E34" s="32"/>
      <c r="F34" s="32">
        <v>286</v>
      </c>
      <c r="G34" s="5"/>
      <c r="H34" s="1">
        <v>3</v>
      </c>
    </row>
    <row r="35" spans="1:10" ht="16" thickBot="1" x14ac:dyDescent="0.25">
      <c r="A35" s="14"/>
      <c r="B35" s="100"/>
      <c r="C35" s="57">
        <v>11</v>
      </c>
      <c r="D35" s="8">
        <v>2</v>
      </c>
      <c r="E35" s="45">
        <v>1</v>
      </c>
      <c r="F35" s="45">
        <v>240</v>
      </c>
      <c r="G35" s="9">
        <v>60</v>
      </c>
      <c r="H35" s="1">
        <v>3</v>
      </c>
      <c r="J35" s="92" t="s">
        <v>16</v>
      </c>
    </row>
    <row r="36" spans="1:10" x14ac:dyDescent="0.2">
      <c r="A36" s="15"/>
      <c r="B36" s="93" t="s">
        <v>19</v>
      </c>
      <c r="C36" s="48">
        <v>1</v>
      </c>
      <c r="D36" s="40">
        <v>1</v>
      </c>
      <c r="E36" s="33">
        <v>1</v>
      </c>
      <c r="F36" s="33">
        <v>265</v>
      </c>
      <c r="G36" s="34">
        <v>33</v>
      </c>
      <c r="H36" s="1">
        <v>4</v>
      </c>
    </row>
    <row r="37" spans="1:10" x14ac:dyDescent="0.2">
      <c r="A37" s="15"/>
      <c r="B37" s="94"/>
      <c r="C37" s="49">
        <v>2</v>
      </c>
      <c r="D37" s="41">
        <v>4</v>
      </c>
      <c r="E37" s="31"/>
      <c r="F37" s="31">
        <v>269</v>
      </c>
      <c r="G37" s="35"/>
      <c r="H37" s="1">
        <v>4</v>
      </c>
    </row>
    <row r="38" spans="1:10" x14ac:dyDescent="0.2">
      <c r="A38" s="14"/>
      <c r="B38" s="94"/>
      <c r="C38" s="49">
        <v>3</v>
      </c>
      <c r="D38" s="41">
        <v>1</v>
      </c>
      <c r="E38" s="31"/>
      <c r="F38" s="31">
        <v>288</v>
      </c>
      <c r="G38" s="35"/>
      <c r="H38" s="1">
        <v>4</v>
      </c>
    </row>
    <row r="39" spans="1:10" x14ac:dyDescent="0.2">
      <c r="A39" s="14"/>
      <c r="B39" s="94"/>
      <c r="C39" s="49">
        <v>4</v>
      </c>
      <c r="D39" s="41"/>
      <c r="E39" s="31">
        <v>1</v>
      </c>
      <c r="F39" s="31"/>
      <c r="G39" s="35">
        <v>286</v>
      </c>
      <c r="H39" s="1">
        <v>4</v>
      </c>
    </row>
    <row r="40" spans="1:10" x14ac:dyDescent="0.2">
      <c r="A40" s="14"/>
      <c r="B40" s="94"/>
      <c r="C40" s="49">
        <v>5</v>
      </c>
      <c r="D40" s="41">
        <v>1</v>
      </c>
      <c r="E40" s="31">
        <v>1</v>
      </c>
      <c r="F40" s="31">
        <v>289</v>
      </c>
      <c r="G40" s="35"/>
      <c r="H40" s="1">
        <v>4</v>
      </c>
    </row>
    <row r="41" spans="1:10" x14ac:dyDescent="0.2">
      <c r="B41" s="94"/>
      <c r="C41" s="49">
        <v>6</v>
      </c>
      <c r="D41" s="41">
        <v>2</v>
      </c>
      <c r="E41" s="31">
        <v>4</v>
      </c>
      <c r="F41" s="31">
        <v>251</v>
      </c>
      <c r="G41" s="35">
        <v>38</v>
      </c>
      <c r="H41" s="1">
        <v>4</v>
      </c>
    </row>
    <row r="42" spans="1:10" ht="15" customHeight="1" x14ac:dyDescent="0.2">
      <c r="A42" s="13"/>
      <c r="B42" s="94"/>
      <c r="C42" s="49">
        <v>7</v>
      </c>
      <c r="D42" s="41">
        <v>1</v>
      </c>
      <c r="E42" s="31">
        <v>2</v>
      </c>
      <c r="F42" s="31">
        <v>210</v>
      </c>
      <c r="G42" s="35">
        <v>59</v>
      </c>
      <c r="H42" s="1">
        <v>4</v>
      </c>
    </row>
    <row r="43" spans="1:10" x14ac:dyDescent="0.2">
      <c r="A43" s="15"/>
      <c r="B43" s="94"/>
      <c r="C43" s="49">
        <v>8</v>
      </c>
      <c r="D43" s="41">
        <v>1</v>
      </c>
      <c r="E43" s="31"/>
      <c r="F43" s="31">
        <v>299</v>
      </c>
      <c r="G43" s="35"/>
      <c r="H43" s="1">
        <v>4</v>
      </c>
    </row>
    <row r="44" spans="1:10" x14ac:dyDescent="0.2">
      <c r="A44" s="15"/>
      <c r="B44" s="94"/>
      <c r="C44" s="49">
        <v>9</v>
      </c>
      <c r="D44" s="41">
        <v>1</v>
      </c>
      <c r="E44" s="31"/>
      <c r="F44" s="31">
        <v>299</v>
      </c>
      <c r="G44" s="35"/>
      <c r="H44" s="1">
        <v>4</v>
      </c>
    </row>
    <row r="45" spans="1:10" x14ac:dyDescent="0.2">
      <c r="A45" s="15"/>
      <c r="B45" s="94"/>
      <c r="C45" s="49">
        <v>10</v>
      </c>
      <c r="D45" s="41"/>
      <c r="E45" s="31">
        <v>4</v>
      </c>
      <c r="F45" s="31"/>
      <c r="G45" s="35">
        <v>285</v>
      </c>
      <c r="H45" s="1">
        <v>4</v>
      </c>
    </row>
    <row r="46" spans="1:10" ht="15" customHeight="1" thickBot="1" x14ac:dyDescent="0.25">
      <c r="A46" s="14"/>
      <c r="B46" s="95"/>
      <c r="C46" s="51">
        <v>11</v>
      </c>
      <c r="D46" s="55">
        <v>1</v>
      </c>
      <c r="E46" s="53">
        <v>1</v>
      </c>
      <c r="F46" s="53">
        <v>231</v>
      </c>
      <c r="G46" s="54">
        <v>58</v>
      </c>
      <c r="H46" s="1">
        <v>4</v>
      </c>
    </row>
    <row r="47" spans="1:10" x14ac:dyDescent="0.2">
      <c r="A47" s="15"/>
      <c r="B47" s="22"/>
    </row>
    <row r="48" spans="1:10" x14ac:dyDescent="0.2">
      <c r="A48" s="14"/>
      <c r="B48" s="22"/>
    </row>
    <row r="49" spans="1:7" x14ac:dyDescent="0.2">
      <c r="A49" s="14"/>
      <c r="B49" s="22"/>
    </row>
    <row r="50" spans="1:7" x14ac:dyDescent="0.2">
      <c r="B50" s="22"/>
      <c r="D50" s="16"/>
      <c r="E50" s="16"/>
      <c r="F50" s="16"/>
      <c r="G50" s="16"/>
    </row>
    <row r="51" spans="1:7" x14ac:dyDescent="0.2">
      <c r="A51" s="13"/>
      <c r="B51" s="22"/>
      <c r="D51" s="16"/>
      <c r="E51" s="16"/>
      <c r="F51" s="16"/>
      <c r="G51" s="16"/>
    </row>
    <row r="52" spans="1:7" x14ac:dyDescent="0.2">
      <c r="A52" s="16"/>
      <c r="B52" s="22"/>
      <c r="D52" s="16"/>
      <c r="E52" s="16"/>
      <c r="F52" s="16"/>
      <c r="G52" s="16"/>
    </row>
    <row r="53" spans="1:7" x14ac:dyDescent="0.2">
      <c r="A53" s="16"/>
      <c r="B53" s="22"/>
      <c r="D53" s="16"/>
      <c r="E53" s="16"/>
      <c r="F53" s="16"/>
      <c r="G53" s="16"/>
    </row>
    <row r="54" spans="1:7" x14ac:dyDescent="0.2">
      <c r="A54" s="16"/>
      <c r="B54" s="22"/>
      <c r="D54" s="16"/>
      <c r="E54" s="16"/>
      <c r="F54" s="16"/>
      <c r="G54" s="16"/>
    </row>
    <row r="55" spans="1:7" x14ac:dyDescent="0.2">
      <c r="A55" s="16"/>
      <c r="B55" s="22"/>
      <c r="D55" s="16"/>
      <c r="E55" s="16"/>
      <c r="F55" s="16"/>
      <c r="G55" s="16"/>
    </row>
    <row r="56" spans="1:7" x14ac:dyDescent="0.2">
      <c r="A56" s="16"/>
      <c r="B56" s="22"/>
      <c r="D56" s="16"/>
      <c r="E56" s="16"/>
      <c r="F56" s="16"/>
      <c r="G56" s="16"/>
    </row>
    <row r="57" spans="1:7" x14ac:dyDescent="0.2">
      <c r="A57" s="16"/>
      <c r="B57" s="22"/>
      <c r="D57" s="16"/>
      <c r="E57" s="16"/>
      <c r="F57" s="16"/>
      <c r="G57" s="16"/>
    </row>
    <row r="58" spans="1:7" x14ac:dyDescent="0.2">
      <c r="A58" s="16"/>
      <c r="B58" s="22"/>
      <c r="D58" s="16"/>
      <c r="E58" s="16"/>
      <c r="F58" s="16"/>
      <c r="G58" s="16"/>
    </row>
    <row r="59" spans="1:7" x14ac:dyDescent="0.2">
      <c r="A59" s="16"/>
      <c r="D59" s="16"/>
      <c r="E59" s="16"/>
      <c r="F59" s="16"/>
      <c r="G59" s="16"/>
    </row>
    <row r="60" spans="1:7" x14ac:dyDescent="0.2">
      <c r="A60" s="16"/>
      <c r="D60" s="16"/>
      <c r="E60" s="16"/>
      <c r="F60" s="16"/>
      <c r="G60" s="16"/>
    </row>
    <row r="61" spans="1:7" x14ac:dyDescent="0.2">
      <c r="A61" s="16"/>
    </row>
    <row r="62" spans="1:7" x14ac:dyDescent="0.2">
      <c r="A62" s="16"/>
    </row>
    <row r="63" spans="1:7" x14ac:dyDescent="0.2">
      <c r="A63" s="16"/>
    </row>
    <row r="64" spans="1:7" x14ac:dyDescent="0.2">
      <c r="A64" s="16"/>
    </row>
    <row r="65" spans="1:1" x14ac:dyDescent="0.2">
      <c r="A65" s="16"/>
    </row>
    <row r="66" spans="1:1" x14ac:dyDescent="0.2">
      <c r="A66" s="16"/>
    </row>
  </sheetData>
  <mergeCells count="6">
    <mergeCell ref="B36:B46"/>
    <mergeCell ref="J1:L1"/>
    <mergeCell ref="B1:G1"/>
    <mergeCell ref="B3:B13"/>
    <mergeCell ref="B14:B24"/>
    <mergeCell ref="B25:B35"/>
  </mergeCells>
  <phoneticPr fontId="7" type="noConversion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8C78-4713-41CB-8FB6-6AE58F80B9A3}">
  <sheetPr>
    <pageSetUpPr fitToPage="1"/>
  </sheetPr>
  <dimension ref="A1:S59"/>
  <sheetViews>
    <sheetView zoomScaleNormal="100" workbookViewId="0">
      <selection activeCell="S34" sqref="S34"/>
    </sheetView>
  </sheetViews>
  <sheetFormatPr baseColWidth="10" defaultColWidth="8.83203125" defaultRowHeight="15" x14ac:dyDescent="0.2"/>
  <cols>
    <col min="1" max="1" width="21.83203125" style="20" customWidth="1"/>
    <col min="2" max="2" width="5.5" style="1" bestFit="1" customWidth="1"/>
    <col min="3" max="3" width="4.5" style="1" bestFit="1" customWidth="1"/>
    <col min="4" max="4" width="4.6640625" style="1" bestFit="1" customWidth="1"/>
    <col min="5" max="5" width="4.5" style="1" bestFit="1" customWidth="1"/>
    <col min="6" max="6" width="4.6640625" style="1" bestFit="1" customWidth="1"/>
    <col min="7" max="7" width="2" style="1" bestFit="1" customWidth="1"/>
    <col min="8" max="8" width="3.6640625" style="1" customWidth="1"/>
    <col min="9" max="9" width="4.6640625" style="24" bestFit="1" customWidth="1"/>
    <col min="10" max="10" width="1.5" style="24" bestFit="1" customWidth="1"/>
    <col min="11" max="11" width="20.5" style="24" bestFit="1" customWidth="1"/>
    <col min="12" max="12" width="8.83203125" style="1"/>
    <col min="13" max="13" width="19.33203125" style="1" customWidth="1"/>
    <col min="14" max="14" width="16.6640625" style="1" customWidth="1"/>
    <col min="15" max="15" width="19" style="1" bestFit="1" customWidth="1"/>
    <col min="16" max="16" width="16.6640625" style="1" customWidth="1"/>
    <col min="17" max="17" width="18.5" style="1" bestFit="1" customWidth="1"/>
    <col min="18" max="18" width="8.83203125" style="1"/>
    <col min="19" max="19" width="38.33203125" style="1" customWidth="1"/>
    <col min="20" max="16384" width="8.83203125" style="1"/>
  </cols>
  <sheetData>
    <row r="1" spans="1:17" ht="19.5" customHeight="1" thickBot="1" x14ac:dyDescent="0.25">
      <c r="A1" s="102" t="s">
        <v>1</v>
      </c>
      <c r="B1" s="102"/>
      <c r="C1" s="102"/>
      <c r="D1" s="102"/>
      <c r="E1" s="102"/>
      <c r="F1" s="102"/>
      <c r="I1" s="96" t="s">
        <v>4</v>
      </c>
      <c r="J1" s="97"/>
      <c r="K1" s="98"/>
      <c r="N1" s="103" t="s">
        <v>13</v>
      </c>
      <c r="O1" s="103"/>
      <c r="P1" s="103"/>
      <c r="Q1" s="103"/>
    </row>
    <row r="2" spans="1:17" ht="17.25" customHeight="1" thickBot="1" x14ac:dyDescent="0.25">
      <c r="A2" s="19"/>
      <c r="B2" s="18"/>
      <c r="C2" s="37" t="s">
        <v>10</v>
      </c>
      <c r="D2" s="38" t="s">
        <v>12</v>
      </c>
      <c r="E2" s="38" t="s">
        <v>9</v>
      </c>
      <c r="F2" s="39" t="s">
        <v>11</v>
      </c>
      <c r="G2" s="13"/>
      <c r="H2" s="13"/>
      <c r="I2" s="26" t="s">
        <v>9</v>
      </c>
      <c r="J2" s="27" t="s">
        <v>3</v>
      </c>
      <c r="K2" s="78" t="s">
        <v>5</v>
      </c>
      <c r="L2" s="13"/>
      <c r="M2" s="13"/>
      <c r="N2" s="70" t="s">
        <v>6</v>
      </c>
      <c r="O2" s="84" t="s">
        <v>8</v>
      </c>
      <c r="P2" s="74" t="s">
        <v>5</v>
      </c>
      <c r="Q2" s="74" t="s">
        <v>7</v>
      </c>
    </row>
    <row r="3" spans="1:17" ht="15" customHeight="1" x14ac:dyDescent="0.2">
      <c r="A3" s="93" t="s">
        <v>0</v>
      </c>
      <c r="B3" s="48">
        <v>1</v>
      </c>
      <c r="C3" s="40"/>
      <c r="D3" s="33">
        <v>1</v>
      </c>
      <c r="E3" s="33"/>
      <c r="F3" s="34">
        <v>300</v>
      </c>
      <c r="G3" s="16">
        <v>1</v>
      </c>
      <c r="I3" s="28" t="s">
        <v>10</v>
      </c>
      <c r="J3" s="25" t="s">
        <v>3</v>
      </c>
      <c r="K3" s="79" t="s">
        <v>6</v>
      </c>
      <c r="M3" s="64" t="s">
        <v>15</v>
      </c>
      <c r="N3" s="71">
        <f>ROUNDUP(AVERAGE(C3:C13),2)</f>
        <v>1.6300000000000001</v>
      </c>
      <c r="O3" s="86">
        <f>ROUNDUP(AVERAGE(D3:D13),2)</f>
        <v>1.67</v>
      </c>
      <c r="P3" s="75">
        <f>ROUNDUP(AVERAGE(E3:E13),2)</f>
        <v>232.34</v>
      </c>
      <c r="Q3" s="75">
        <f>ROUNDUP(AVERAGE(F3:F13),2)</f>
        <v>201.5</v>
      </c>
    </row>
    <row r="4" spans="1:17" x14ac:dyDescent="0.2">
      <c r="A4" s="94"/>
      <c r="B4" s="49">
        <v>2</v>
      </c>
      <c r="C4" s="41">
        <v>2</v>
      </c>
      <c r="D4" s="31"/>
      <c r="E4" s="31">
        <v>300</v>
      </c>
      <c r="F4" s="35"/>
      <c r="G4" s="16">
        <v>1</v>
      </c>
      <c r="I4" s="28" t="s">
        <v>11</v>
      </c>
      <c r="J4" s="25" t="s">
        <v>3</v>
      </c>
      <c r="K4" s="79" t="s">
        <v>7</v>
      </c>
      <c r="M4" s="65" t="s">
        <v>17</v>
      </c>
      <c r="N4" s="72">
        <f>ROUNDUP(AVERAGE(C14:C24),2)</f>
        <v>1.4</v>
      </c>
      <c r="O4" s="87">
        <f>ROUNDUP(AVERAGE(D14:D24),2)</f>
        <v>1.23</v>
      </c>
      <c r="P4" s="76">
        <f>ROUNDUP(AVERAGE(E14:E24),2)</f>
        <v>187.12</v>
      </c>
      <c r="Q4" s="76">
        <f>ROUNDUP(AVERAGE(F14:F24),2)</f>
        <v>179.56</v>
      </c>
    </row>
    <row r="5" spans="1:17" ht="16" thickBot="1" x14ac:dyDescent="0.25">
      <c r="A5" s="94"/>
      <c r="B5" s="49">
        <v>3</v>
      </c>
      <c r="C5" s="41">
        <v>2</v>
      </c>
      <c r="D5" s="31">
        <v>3</v>
      </c>
      <c r="E5" s="31">
        <v>137</v>
      </c>
      <c r="F5" s="35">
        <v>163</v>
      </c>
      <c r="G5" s="16">
        <v>1</v>
      </c>
      <c r="I5" s="29" t="s">
        <v>12</v>
      </c>
      <c r="J5" s="30" t="s">
        <v>3</v>
      </c>
      <c r="K5" s="80" t="s">
        <v>8</v>
      </c>
      <c r="M5" s="65" t="s">
        <v>20</v>
      </c>
      <c r="N5" s="72">
        <f>ROUNDUP(AVERAGE(C25:C35),2)</f>
        <v>1.6</v>
      </c>
      <c r="O5" s="87">
        <f>ROUNDUP(AVERAGE(D25:D35),2)</f>
        <v>1.23</v>
      </c>
      <c r="P5" s="76">
        <f>ROUNDUP(AVERAGE(E25:E35),2)</f>
        <v>186.4</v>
      </c>
      <c r="Q5" s="76">
        <f>ROUNDUP(AVERAGE(F25:F35),2)</f>
        <v>159.56</v>
      </c>
    </row>
    <row r="6" spans="1:17" ht="16" thickBot="1" x14ac:dyDescent="0.25">
      <c r="A6" s="94"/>
      <c r="B6" s="49">
        <v>4</v>
      </c>
      <c r="C6" s="41">
        <v>1</v>
      </c>
      <c r="D6" s="31">
        <v>2</v>
      </c>
      <c r="E6" s="31">
        <v>155</v>
      </c>
      <c r="F6" s="35">
        <v>145</v>
      </c>
      <c r="G6" s="16">
        <v>1</v>
      </c>
      <c r="M6" s="66" t="s">
        <v>21</v>
      </c>
      <c r="N6" s="73">
        <f>ROUNDUP(AVERAGE(C36:C46),2)</f>
        <v>1.46</v>
      </c>
      <c r="O6" s="88">
        <f>ROUNDUP(AVERAGE(D36:D46),2)</f>
        <v>1.72</v>
      </c>
      <c r="P6" s="77">
        <f>ROUNDUP(AVERAGE(E36:E46),2)</f>
        <v>200.19</v>
      </c>
      <c r="Q6" s="77">
        <f>ROUNDUP(AVERAGE(F36:F46),2)</f>
        <v>156.85999999999999</v>
      </c>
    </row>
    <row r="7" spans="1:17" ht="17" thickBot="1" x14ac:dyDescent="0.25">
      <c r="A7" s="94"/>
      <c r="B7" s="49">
        <v>5</v>
      </c>
      <c r="C7" s="41"/>
      <c r="D7" s="31">
        <v>1</v>
      </c>
      <c r="E7" s="31"/>
      <c r="F7" s="35">
        <v>300</v>
      </c>
      <c r="G7" s="16">
        <v>1</v>
      </c>
      <c r="I7" s="58"/>
      <c r="N7" s="104" t="s">
        <v>14</v>
      </c>
      <c r="O7" s="104"/>
      <c r="P7" s="104"/>
      <c r="Q7" s="104"/>
    </row>
    <row r="8" spans="1:17" ht="15.75" customHeight="1" thickBot="1" x14ac:dyDescent="0.25">
      <c r="A8" s="94"/>
      <c r="B8" s="49">
        <v>6</v>
      </c>
      <c r="C8" s="41">
        <v>1</v>
      </c>
      <c r="D8" s="31"/>
      <c r="E8" s="31">
        <v>300</v>
      </c>
      <c r="F8" s="35"/>
      <c r="G8" s="16">
        <v>1</v>
      </c>
      <c r="I8" s="59"/>
      <c r="N8" s="70" t="s">
        <v>6</v>
      </c>
      <c r="O8" s="84" t="s">
        <v>8</v>
      </c>
      <c r="P8" s="84" t="s">
        <v>5</v>
      </c>
      <c r="Q8" s="74" t="s">
        <v>7</v>
      </c>
    </row>
    <row r="9" spans="1:17" x14ac:dyDescent="0.2">
      <c r="A9" s="94"/>
      <c r="B9" s="49">
        <v>7</v>
      </c>
      <c r="C9" s="41"/>
      <c r="D9" s="31"/>
      <c r="E9" s="31">
        <v>147</v>
      </c>
      <c r="F9" s="35">
        <v>153</v>
      </c>
      <c r="G9" s="16">
        <v>1</v>
      </c>
      <c r="I9" s="59"/>
      <c r="M9" s="64" t="s">
        <v>0</v>
      </c>
      <c r="N9" s="67">
        <f>ROUNDUP(_xlfn.STDEV.S(C3:C13),2)</f>
        <v>0.52</v>
      </c>
      <c r="O9" s="61">
        <f>ROUNDUP(_xlfn.STDEV.S(D3:D13),2)</f>
        <v>0.82000000000000006</v>
      </c>
      <c r="P9" s="81">
        <f>ROUNDUP(_xlfn.STDEV.S(E3:E13),2)</f>
        <v>80.39</v>
      </c>
      <c r="Q9" s="61">
        <f>ROUNDUP(_xlfn.STDEV.S(F3:F13),2)</f>
        <v>76.550000000000011</v>
      </c>
    </row>
    <row r="10" spans="1:17" x14ac:dyDescent="0.2">
      <c r="A10" s="94"/>
      <c r="B10" s="49">
        <v>8</v>
      </c>
      <c r="C10" s="41">
        <v>1</v>
      </c>
      <c r="D10" s="31"/>
      <c r="E10" s="31">
        <v>300</v>
      </c>
      <c r="F10" s="35"/>
      <c r="G10" s="16">
        <v>1</v>
      </c>
      <c r="I10" s="59"/>
      <c r="M10" s="65" t="s">
        <v>17</v>
      </c>
      <c r="N10" s="68">
        <f>ROUNDUP(_xlfn.STDEV.S(C14:C24),2)</f>
        <v>0.7</v>
      </c>
      <c r="O10" s="62">
        <f>ROUNDUP(_xlfn.STDEV.S(D14:D24),2)</f>
        <v>0.45</v>
      </c>
      <c r="P10" s="82">
        <f>ROUNDUP(_xlfn.STDEV.S(E14:E24),2)</f>
        <v>105.87</v>
      </c>
      <c r="Q10" s="62">
        <f>ROUNDUP(_xlfn.STDEV.S(F14:F24),2)</f>
        <v>108.51</v>
      </c>
    </row>
    <row r="11" spans="1:17" x14ac:dyDescent="0.2">
      <c r="A11" s="94"/>
      <c r="B11" s="49">
        <v>9</v>
      </c>
      <c r="C11" s="41">
        <v>2</v>
      </c>
      <c r="D11" s="31"/>
      <c r="E11" s="31">
        <v>300</v>
      </c>
      <c r="F11" s="35"/>
      <c r="G11" s="16">
        <v>1</v>
      </c>
      <c r="I11" s="59"/>
      <c r="M11" s="65" t="s">
        <v>18</v>
      </c>
      <c r="N11" s="68">
        <f>ROUNDUP(_xlfn.STDEV.S(C25:C35),2)</f>
        <v>0.52</v>
      </c>
      <c r="O11" s="62">
        <f>ROUNDUP(_xlfn.STDEV.S(D25:D35),2)</f>
        <v>0.67</v>
      </c>
      <c r="P11" s="82">
        <f>ROUNDUP(_xlfn.STDEV.S(E25:E35),2)</f>
        <v>71.59</v>
      </c>
      <c r="Q11" s="62">
        <f>ROUNDUP(_xlfn.STDEV.S(F25:F35),2)</f>
        <v>67.13000000000001</v>
      </c>
    </row>
    <row r="12" spans="1:17" ht="16" thickBot="1" x14ac:dyDescent="0.25">
      <c r="A12" s="94"/>
      <c r="B12" s="49">
        <v>10</v>
      </c>
      <c r="C12" s="41">
        <v>2</v>
      </c>
      <c r="D12" s="31">
        <v>1</v>
      </c>
      <c r="E12" s="31">
        <v>300</v>
      </c>
      <c r="F12" s="35"/>
      <c r="G12" s="16">
        <v>1</v>
      </c>
      <c r="I12" s="59"/>
      <c r="M12" s="66" t="s">
        <v>19</v>
      </c>
      <c r="N12" s="69">
        <f>ROUNDUP(_xlfn.STDEV.S(C36:C46),2)</f>
        <v>0.69000000000000006</v>
      </c>
      <c r="O12" s="63">
        <f>ROUNDUP(_xlfn.STDEV.S(D36:D46),2)</f>
        <v>0.76</v>
      </c>
      <c r="P12" s="83">
        <f>ROUNDUP(_xlfn.STDEV.S(E36:E46),2)</f>
        <v>94.67</v>
      </c>
      <c r="Q12" s="63">
        <f>ROUNDUP(_xlfn.STDEV.S(F36:F46),2)</f>
        <v>67.06</v>
      </c>
    </row>
    <row r="13" spans="1:17" ht="16" thickBot="1" x14ac:dyDescent="0.25">
      <c r="A13" s="100"/>
      <c r="B13" s="50">
        <v>11</v>
      </c>
      <c r="C13" s="42">
        <v>2</v>
      </c>
      <c r="D13" s="43">
        <v>2</v>
      </c>
      <c r="E13" s="43">
        <v>152</v>
      </c>
      <c r="F13" s="44">
        <v>148</v>
      </c>
      <c r="G13" s="16">
        <v>1</v>
      </c>
      <c r="I13" s="59"/>
      <c r="P13" s="60"/>
      <c r="Q13" s="60"/>
    </row>
    <row r="14" spans="1:17" x14ac:dyDescent="0.2">
      <c r="A14" s="93" t="s">
        <v>17</v>
      </c>
      <c r="B14" s="48">
        <v>1</v>
      </c>
      <c r="C14" s="2">
        <v>1</v>
      </c>
      <c r="D14" s="47">
        <v>2</v>
      </c>
      <c r="E14" s="47"/>
      <c r="F14" s="3">
        <v>300</v>
      </c>
      <c r="G14" s="1">
        <v>2</v>
      </c>
    </row>
    <row r="15" spans="1:17" x14ac:dyDescent="0.2">
      <c r="A15" s="94"/>
      <c r="B15" s="49">
        <v>2</v>
      </c>
      <c r="C15" s="4">
        <v>1</v>
      </c>
      <c r="D15" s="32"/>
      <c r="E15" s="32">
        <v>300</v>
      </c>
      <c r="F15" s="5"/>
      <c r="G15" s="1">
        <v>2</v>
      </c>
    </row>
    <row r="16" spans="1:17" x14ac:dyDescent="0.2">
      <c r="A16" s="94"/>
      <c r="B16" s="49">
        <v>3</v>
      </c>
      <c r="C16" s="4">
        <v>1</v>
      </c>
      <c r="D16" s="32">
        <v>1</v>
      </c>
      <c r="E16" s="32">
        <v>45</v>
      </c>
      <c r="F16" s="5">
        <v>255</v>
      </c>
      <c r="G16" s="1">
        <v>2</v>
      </c>
    </row>
    <row r="17" spans="1:19" x14ac:dyDescent="0.2">
      <c r="A17" s="94"/>
      <c r="B17" s="49">
        <v>4</v>
      </c>
      <c r="C17" s="4">
        <v>2</v>
      </c>
      <c r="D17" s="32">
        <v>1</v>
      </c>
      <c r="E17" s="32">
        <v>265</v>
      </c>
      <c r="F17" s="5">
        <v>35</v>
      </c>
      <c r="G17" s="1">
        <v>2</v>
      </c>
    </row>
    <row r="18" spans="1:19" ht="15" customHeight="1" x14ac:dyDescent="0.2">
      <c r="A18" s="94"/>
      <c r="B18" s="49">
        <v>5</v>
      </c>
      <c r="C18" s="4">
        <v>1</v>
      </c>
      <c r="D18" s="32"/>
      <c r="E18" s="32">
        <v>300</v>
      </c>
      <c r="F18" s="5"/>
      <c r="G18" s="1">
        <v>2</v>
      </c>
    </row>
    <row r="19" spans="1:19" x14ac:dyDescent="0.2">
      <c r="A19" s="94"/>
      <c r="B19" s="49">
        <v>6</v>
      </c>
      <c r="C19" s="4"/>
      <c r="D19" s="32">
        <v>1</v>
      </c>
      <c r="E19" s="32"/>
      <c r="F19" s="5">
        <v>300</v>
      </c>
      <c r="G19" s="1">
        <v>2</v>
      </c>
    </row>
    <row r="20" spans="1:19" x14ac:dyDescent="0.2">
      <c r="A20" s="94"/>
      <c r="B20" s="49">
        <v>7</v>
      </c>
      <c r="C20" s="4">
        <v>2</v>
      </c>
      <c r="D20" s="32">
        <v>1</v>
      </c>
      <c r="E20" s="32">
        <v>162</v>
      </c>
      <c r="F20" s="5">
        <v>138</v>
      </c>
      <c r="G20" s="1">
        <v>2</v>
      </c>
      <c r="S20" s="85"/>
    </row>
    <row r="21" spans="1:19" ht="15" customHeight="1" x14ac:dyDescent="0.2">
      <c r="A21" s="94"/>
      <c r="B21" s="49">
        <v>8</v>
      </c>
      <c r="C21" s="4">
        <v>1</v>
      </c>
      <c r="D21" s="32">
        <v>1</v>
      </c>
      <c r="E21" s="32">
        <v>145</v>
      </c>
      <c r="F21" s="5">
        <v>155</v>
      </c>
      <c r="G21" s="1">
        <v>2</v>
      </c>
      <c r="S21" s="89"/>
    </row>
    <row r="22" spans="1:19" x14ac:dyDescent="0.2">
      <c r="A22" s="94"/>
      <c r="B22" s="49">
        <v>9</v>
      </c>
      <c r="C22" s="4">
        <v>3</v>
      </c>
      <c r="D22" s="32">
        <v>2</v>
      </c>
      <c r="E22" s="32">
        <v>152</v>
      </c>
      <c r="F22" s="5">
        <v>148</v>
      </c>
      <c r="G22" s="1">
        <v>2</v>
      </c>
      <c r="S22" s="89"/>
    </row>
    <row r="23" spans="1:19" x14ac:dyDescent="0.2">
      <c r="A23" s="94"/>
      <c r="B23" s="49">
        <v>10</v>
      </c>
      <c r="C23" s="4">
        <v>1</v>
      </c>
      <c r="D23" s="32">
        <v>1</v>
      </c>
      <c r="E23" s="32">
        <v>30</v>
      </c>
      <c r="F23" s="5">
        <v>270</v>
      </c>
      <c r="G23" s="1">
        <v>2</v>
      </c>
      <c r="S23" s="89"/>
    </row>
    <row r="24" spans="1:19" ht="16" thickBot="1" x14ac:dyDescent="0.25">
      <c r="A24" s="95"/>
      <c r="B24" s="51">
        <v>11</v>
      </c>
      <c r="C24" s="6">
        <v>1</v>
      </c>
      <c r="D24" s="36">
        <v>1</v>
      </c>
      <c r="E24" s="36">
        <v>285</v>
      </c>
      <c r="F24" s="7">
        <v>15</v>
      </c>
      <c r="G24" s="1">
        <v>2</v>
      </c>
      <c r="S24" s="89"/>
    </row>
    <row r="25" spans="1:19" x14ac:dyDescent="0.2">
      <c r="A25" s="101" t="s">
        <v>18</v>
      </c>
      <c r="B25" s="52">
        <v>1</v>
      </c>
      <c r="C25" s="10">
        <v>2</v>
      </c>
      <c r="D25" s="46">
        <v>1</v>
      </c>
      <c r="E25" s="46">
        <v>172</v>
      </c>
      <c r="F25" s="11">
        <v>128</v>
      </c>
      <c r="G25" s="1">
        <v>3</v>
      </c>
      <c r="S25" s="89"/>
    </row>
    <row r="26" spans="1:19" x14ac:dyDescent="0.2">
      <c r="A26" s="94"/>
      <c r="B26" s="49">
        <v>2</v>
      </c>
      <c r="C26" s="4">
        <v>2</v>
      </c>
      <c r="D26" s="32">
        <v>1</v>
      </c>
      <c r="E26" s="32">
        <v>227</v>
      </c>
      <c r="F26" s="5">
        <v>73</v>
      </c>
      <c r="G26" s="1">
        <v>3</v>
      </c>
      <c r="S26" s="89"/>
    </row>
    <row r="27" spans="1:19" x14ac:dyDescent="0.2">
      <c r="A27" s="94"/>
      <c r="B27" s="49">
        <v>3</v>
      </c>
      <c r="C27" s="4">
        <v>1</v>
      </c>
      <c r="D27" s="32"/>
      <c r="E27" s="32">
        <v>300</v>
      </c>
      <c r="F27" s="5"/>
      <c r="G27" s="1">
        <v>3</v>
      </c>
      <c r="S27" s="89"/>
    </row>
    <row r="28" spans="1:19" ht="15" customHeight="1" x14ac:dyDescent="0.2">
      <c r="A28" s="94"/>
      <c r="B28" s="49">
        <v>4</v>
      </c>
      <c r="C28" s="4">
        <v>1</v>
      </c>
      <c r="D28" s="32">
        <v>1</v>
      </c>
      <c r="E28" s="32">
        <v>186</v>
      </c>
      <c r="F28" s="5">
        <v>114</v>
      </c>
      <c r="G28" s="1">
        <v>3</v>
      </c>
      <c r="S28" s="89"/>
    </row>
    <row r="29" spans="1:19" x14ac:dyDescent="0.2">
      <c r="A29" s="94"/>
      <c r="B29" s="49">
        <v>5</v>
      </c>
      <c r="C29" s="4">
        <v>2</v>
      </c>
      <c r="D29" s="32">
        <v>3</v>
      </c>
      <c r="E29" s="32">
        <v>145</v>
      </c>
      <c r="F29" s="5">
        <v>155</v>
      </c>
      <c r="G29" s="1">
        <v>3</v>
      </c>
      <c r="S29" s="89"/>
    </row>
    <row r="30" spans="1:19" ht="15" customHeight="1" x14ac:dyDescent="0.2">
      <c r="A30" s="94"/>
      <c r="B30" s="49">
        <v>6</v>
      </c>
      <c r="C30" s="4">
        <v>1</v>
      </c>
      <c r="D30" s="32"/>
      <c r="E30" s="32">
        <v>300</v>
      </c>
      <c r="F30" s="5"/>
      <c r="G30" s="1">
        <v>3</v>
      </c>
    </row>
    <row r="31" spans="1:19" ht="15" customHeight="1" x14ac:dyDescent="0.2">
      <c r="A31" s="94"/>
      <c r="B31" s="49">
        <v>7</v>
      </c>
      <c r="C31" s="4">
        <v>2</v>
      </c>
      <c r="D31" s="32">
        <v>1</v>
      </c>
      <c r="E31" s="32">
        <v>160</v>
      </c>
      <c r="F31" s="5">
        <v>140</v>
      </c>
      <c r="G31" s="1">
        <v>3</v>
      </c>
    </row>
    <row r="32" spans="1:19" x14ac:dyDescent="0.2">
      <c r="A32" s="94"/>
      <c r="B32" s="49">
        <v>8</v>
      </c>
      <c r="C32" s="4">
        <v>2</v>
      </c>
      <c r="D32" s="32">
        <v>1</v>
      </c>
      <c r="E32" s="32">
        <v>180</v>
      </c>
      <c r="F32" s="5">
        <v>120</v>
      </c>
      <c r="G32" s="1">
        <v>3</v>
      </c>
    </row>
    <row r="33" spans="1:7" x14ac:dyDescent="0.2">
      <c r="A33" s="94"/>
      <c r="B33" s="49">
        <v>9</v>
      </c>
      <c r="C33" s="4">
        <v>1</v>
      </c>
      <c r="D33" s="32">
        <v>1</v>
      </c>
      <c r="E33" s="32">
        <v>100</v>
      </c>
      <c r="F33" s="5">
        <v>200</v>
      </c>
      <c r="G33" s="1">
        <v>3</v>
      </c>
    </row>
    <row r="34" spans="1:7" x14ac:dyDescent="0.2">
      <c r="A34" s="94"/>
      <c r="B34" s="49">
        <v>10</v>
      </c>
      <c r="C34" s="4">
        <v>2</v>
      </c>
      <c r="D34" s="32">
        <v>1</v>
      </c>
      <c r="E34" s="32">
        <v>94</v>
      </c>
      <c r="F34" s="5">
        <v>206</v>
      </c>
      <c r="G34" s="1">
        <v>3</v>
      </c>
    </row>
    <row r="35" spans="1:7" ht="16" thickBot="1" x14ac:dyDescent="0.25">
      <c r="A35" s="100"/>
      <c r="B35" s="50">
        <v>11</v>
      </c>
      <c r="C35" s="8"/>
      <c r="D35" s="45">
        <v>1</v>
      </c>
      <c r="E35" s="45"/>
      <c r="F35" s="9">
        <v>300</v>
      </c>
      <c r="G35" s="1">
        <v>3</v>
      </c>
    </row>
    <row r="36" spans="1:7" x14ac:dyDescent="0.2">
      <c r="A36" s="93" t="s">
        <v>19</v>
      </c>
      <c r="B36" s="48">
        <v>1</v>
      </c>
      <c r="C36" s="2">
        <v>2</v>
      </c>
      <c r="D36" s="47">
        <v>3</v>
      </c>
      <c r="E36" s="47">
        <v>131</v>
      </c>
      <c r="F36" s="3">
        <v>169</v>
      </c>
      <c r="G36" s="1">
        <v>4</v>
      </c>
    </row>
    <row r="37" spans="1:7" x14ac:dyDescent="0.2">
      <c r="A37" s="94"/>
      <c r="B37" s="49">
        <v>2</v>
      </c>
      <c r="C37" s="4">
        <v>2</v>
      </c>
      <c r="D37" s="32">
        <v>1</v>
      </c>
      <c r="E37" s="32">
        <v>145</v>
      </c>
      <c r="F37" s="5">
        <v>155</v>
      </c>
      <c r="G37" s="1">
        <v>4</v>
      </c>
    </row>
    <row r="38" spans="1:7" x14ac:dyDescent="0.2">
      <c r="A38" s="94"/>
      <c r="B38" s="49">
        <v>3</v>
      </c>
      <c r="C38" s="4">
        <v>3</v>
      </c>
      <c r="D38" s="32">
        <v>2</v>
      </c>
      <c r="E38" s="32">
        <v>211</v>
      </c>
      <c r="F38" s="5">
        <v>89</v>
      </c>
      <c r="G38" s="1">
        <v>4</v>
      </c>
    </row>
    <row r="39" spans="1:7" x14ac:dyDescent="0.2">
      <c r="A39" s="94"/>
      <c r="B39" s="49">
        <v>4</v>
      </c>
      <c r="C39" s="4">
        <v>1</v>
      </c>
      <c r="D39" s="32"/>
      <c r="E39" s="32">
        <v>300</v>
      </c>
      <c r="F39" s="5"/>
      <c r="G39" s="1">
        <v>4</v>
      </c>
    </row>
    <row r="40" spans="1:7" x14ac:dyDescent="0.2">
      <c r="A40" s="94"/>
      <c r="B40" s="49">
        <v>5</v>
      </c>
      <c r="C40" s="4">
        <v>1</v>
      </c>
      <c r="D40" s="32"/>
      <c r="E40" s="32">
        <v>300</v>
      </c>
      <c r="F40" s="5"/>
      <c r="G40" s="1">
        <v>4</v>
      </c>
    </row>
    <row r="41" spans="1:7" x14ac:dyDescent="0.2">
      <c r="A41" s="94"/>
      <c r="B41" s="49">
        <v>6</v>
      </c>
      <c r="C41" s="4">
        <v>1</v>
      </c>
      <c r="D41" s="32">
        <v>2</v>
      </c>
      <c r="E41" s="32">
        <v>107</v>
      </c>
      <c r="F41" s="5">
        <v>193</v>
      </c>
      <c r="G41" s="1">
        <v>4</v>
      </c>
    </row>
    <row r="42" spans="1:7" ht="15" customHeight="1" x14ac:dyDescent="0.2">
      <c r="A42" s="94"/>
      <c r="B42" s="49">
        <v>7</v>
      </c>
      <c r="C42" s="4">
        <v>1</v>
      </c>
      <c r="D42" s="32">
        <v>1</v>
      </c>
      <c r="E42" s="32">
        <v>57</v>
      </c>
      <c r="F42" s="5">
        <v>243</v>
      </c>
      <c r="G42" s="1">
        <v>4</v>
      </c>
    </row>
    <row r="43" spans="1:7" x14ac:dyDescent="0.2">
      <c r="A43" s="94"/>
      <c r="B43" s="49">
        <v>8</v>
      </c>
      <c r="C43" s="4">
        <v>1</v>
      </c>
      <c r="D43" s="32">
        <v>2</v>
      </c>
      <c r="E43" s="32">
        <v>100</v>
      </c>
      <c r="F43" s="5">
        <v>200</v>
      </c>
      <c r="G43" s="1">
        <v>4</v>
      </c>
    </row>
    <row r="44" spans="1:7" x14ac:dyDescent="0.2">
      <c r="A44" s="94"/>
      <c r="B44" s="49">
        <v>9</v>
      </c>
      <c r="C44" s="4">
        <v>2</v>
      </c>
      <c r="D44" s="32">
        <v>1</v>
      </c>
      <c r="E44" s="32">
        <v>251</v>
      </c>
      <c r="F44" s="5">
        <v>49</v>
      </c>
      <c r="G44" s="1">
        <v>4</v>
      </c>
    </row>
    <row r="45" spans="1:7" x14ac:dyDescent="0.2">
      <c r="A45" s="94"/>
      <c r="B45" s="49">
        <v>10</v>
      </c>
      <c r="C45" s="4">
        <v>1</v>
      </c>
      <c r="D45" s="32"/>
      <c r="E45" s="32">
        <v>300</v>
      </c>
      <c r="F45" s="5"/>
      <c r="G45" s="1">
        <v>4</v>
      </c>
    </row>
    <row r="46" spans="1:7" ht="15" customHeight="1" thickBot="1" x14ac:dyDescent="0.25">
      <c r="A46" s="95"/>
      <c r="B46" s="51">
        <v>11</v>
      </c>
      <c r="C46" s="6">
        <v>1</v>
      </c>
      <c r="D46" s="36"/>
      <c r="E46" s="36">
        <v>300</v>
      </c>
      <c r="F46" s="7"/>
      <c r="G46" s="1">
        <v>4</v>
      </c>
    </row>
    <row r="47" spans="1:7" x14ac:dyDescent="0.2">
      <c r="A47" s="22"/>
      <c r="B47" s="17"/>
      <c r="C47" s="18"/>
      <c r="E47" s="18"/>
    </row>
    <row r="48" spans="1:7" x14ac:dyDescent="0.2">
      <c r="A48" s="22"/>
      <c r="B48" s="17"/>
    </row>
    <row r="49" spans="1:2" x14ac:dyDescent="0.2">
      <c r="A49" s="22"/>
      <c r="B49" s="17"/>
    </row>
    <row r="50" spans="1:2" x14ac:dyDescent="0.2">
      <c r="A50" s="22"/>
      <c r="B50" s="17"/>
    </row>
    <row r="51" spans="1:2" x14ac:dyDescent="0.2">
      <c r="A51" s="23"/>
      <c r="B51" s="18"/>
    </row>
    <row r="52" spans="1:2" x14ac:dyDescent="0.2">
      <c r="A52" s="22"/>
    </row>
    <row r="53" spans="1:2" x14ac:dyDescent="0.2">
      <c r="A53" s="22"/>
    </row>
    <row r="54" spans="1:2" x14ac:dyDescent="0.2">
      <c r="A54" s="22"/>
    </row>
    <row r="55" spans="1:2" x14ac:dyDescent="0.2">
      <c r="A55" s="22"/>
    </row>
    <row r="56" spans="1:2" x14ac:dyDescent="0.2">
      <c r="A56" s="22"/>
    </row>
    <row r="57" spans="1:2" x14ac:dyDescent="0.2">
      <c r="A57" s="22"/>
    </row>
    <row r="58" spans="1:2" x14ac:dyDescent="0.2">
      <c r="A58" s="22"/>
    </row>
    <row r="59" spans="1:2" x14ac:dyDescent="0.2">
      <c r="A59" s="22"/>
    </row>
  </sheetData>
  <mergeCells count="8">
    <mergeCell ref="N1:Q1"/>
    <mergeCell ref="N7:Q7"/>
    <mergeCell ref="A36:A46"/>
    <mergeCell ref="A14:A24"/>
    <mergeCell ref="A1:F1"/>
    <mergeCell ref="I1:K1"/>
    <mergeCell ref="A3:A13"/>
    <mergeCell ref="A25:A35"/>
  </mergeCell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EPM - Treatment</vt:lpstr>
      <vt:lpstr>EPM - Bazal</vt:lpstr>
      <vt:lpstr>'EPM - Bazal'!Print_Area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BAYRAM</dc:creator>
  <cp:lastModifiedBy>Microsoft Office User</cp:lastModifiedBy>
  <cp:lastPrinted>2022-10-31T07:32:00Z</cp:lastPrinted>
  <dcterms:created xsi:type="dcterms:W3CDTF">2015-06-05T18:19:34Z</dcterms:created>
  <dcterms:modified xsi:type="dcterms:W3CDTF">2023-08-23T10:06:23Z</dcterms:modified>
</cp:coreProperties>
</file>