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FB8BF560-B378-E64D-9690-6738AE946A04}" xr6:coauthVersionLast="47" xr6:coauthVersionMax="47" xr10:uidLastSave="{00000000-0000-0000-0000-000000000000}"/>
  <bookViews>
    <workbookView xWindow="20780" yWindow="5900" windowWidth="27640" windowHeight="16940" activeTab="1" xr2:uid="{E0A4290F-12C7-8245-8F37-B467EF54BCC1}"/>
  </bookViews>
  <sheets>
    <sheet name="Panel h" sheetId="1" r:id="rId1"/>
    <sheet name="Panel 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" l="1"/>
  <c r="N30" i="2" s="1"/>
  <c r="J29" i="2"/>
  <c r="J30" i="2" s="1"/>
  <c r="F27" i="2"/>
  <c r="F28" i="2" s="1"/>
  <c r="J26" i="2"/>
  <c r="J27" i="2" s="1"/>
  <c r="N25" i="2"/>
  <c r="N26" i="2" s="1"/>
  <c r="J25" i="2"/>
  <c r="N24" i="2"/>
  <c r="F23" i="2"/>
  <c r="F24" i="2" s="1"/>
  <c r="F22" i="2"/>
  <c r="B22" i="2"/>
  <c r="B23" i="2" s="1"/>
  <c r="B21" i="2"/>
  <c r="J37" i="1"/>
  <c r="J38" i="1" s="1"/>
  <c r="J34" i="1"/>
  <c r="J35" i="1" s="1"/>
  <c r="J33" i="1"/>
  <c r="F23" i="1"/>
  <c r="F24" i="1" s="1"/>
  <c r="B22" i="1"/>
  <c r="B21" i="1"/>
  <c r="B20" i="1"/>
  <c r="F19" i="1"/>
  <c r="F20" i="1" s="1"/>
  <c r="F18" i="1"/>
</calcChain>
</file>

<file path=xl/sharedStrings.xml><?xml version="1.0" encoding="utf-8"?>
<sst xmlns="http://schemas.openxmlformats.org/spreadsheetml/2006/main" count="47" uniqueCount="12">
  <si>
    <t>3d</t>
  </si>
  <si>
    <t>aRW</t>
  </si>
  <si>
    <t>aJ1</t>
  </si>
  <si>
    <t>aJ2</t>
  </si>
  <si>
    <t>sebocytes expressing mature markers</t>
  </si>
  <si>
    <t>avg</t>
  </si>
  <si>
    <t>std</t>
  </si>
  <si>
    <t>sem</t>
  </si>
  <si>
    <t>t.test</t>
  </si>
  <si>
    <t>tdist</t>
  </si>
  <si>
    <t>7d</t>
  </si>
  <si>
    <t>aJ1J2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</si>
</sst>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7D2A-1702-0E4C-8F21-9A884632166F}">
  <dimension ref="A1:K38"/>
  <sheetViews>
    <sheetView workbookViewId="0">
      <selection activeCell="M23" sqref="M23"/>
    </sheetView>
  </sheetViews>
  <sheetFormatPr baseColWidth="10" defaultRowHeight="16" x14ac:dyDescent="0.2"/>
  <sheetData>
    <row r="1" spans="1:11" x14ac:dyDescent="0.2">
      <c r="A1" s="1" t="s">
        <v>0</v>
      </c>
      <c r="B1" s="1"/>
    </row>
    <row r="2" spans="1:11" x14ac:dyDescent="0.2">
      <c r="A2" s="2" t="s">
        <v>1</v>
      </c>
      <c r="B2" s="1" t="s">
        <v>4</v>
      </c>
      <c r="E2" s="2" t="s">
        <v>2</v>
      </c>
      <c r="F2" s="1" t="s">
        <v>4</v>
      </c>
      <c r="G2" s="1"/>
      <c r="H2" s="1"/>
      <c r="I2" s="2" t="s">
        <v>3</v>
      </c>
      <c r="J2" s="1" t="s">
        <v>4</v>
      </c>
      <c r="K2" s="1"/>
    </row>
    <row r="3" spans="1:11" x14ac:dyDescent="0.2">
      <c r="A3">
        <v>1</v>
      </c>
      <c r="B3">
        <v>11</v>
      </c>
      <c r="E3">
        <v>1</v>
      </c>
      <c r="F3">
        <v>4</v>
      </c>
      <c r="I3">
        <v>1</v>
      </c>
      <c r="J3">
        <v>4</v>
      </c>
    </row>
    <row r="4" spans="1:11" x14ac:dyDescent="0.2">
      <c r="A4">
        <v>2</v>
      </c>
      <c r="B4">
        <v>5</v>
      </c>
      <c r="E4">
        <v>2</v>
      </c>
      <c r="F4">
        <v>6</v>
      </c>
      <c r="I4">
        <v>2</v>
      </c>
      <c r="J4">
        <v>5</v>
      </c>
    </row>
    <row r="5" spans="1:11" x14ac:dyDescent="0.2">
      <c r="A5">
        <v>3</v>
      </c>
      <c r="B5">
        <v>4</v>
      </c>
      <c r="E5">
        <v>3</v>
      </c>
      <c r="F5">
        <v>5</v>
      </c>
      <c r="I5">
        <v>3</v>
      </c>
      <c r="J5">
        <v>1</v>
      </c>
    </row>
    <row r="6" spans="1:11" x14ac:dyDescent="0.2">
      <c r="A6">
        <v>4</v>
      </c>
      <c r="B6">
        <v>6</v>
      </c>
      <c r="E6">
        <v>4</v>
      </c>
      <c r="F6">
        <v>4</v>
      </c>
      <c r="I6">
        <v>4</v>
      </c>
      <c r="J6">
        <v>2</v>
      </c>
    </row>
    <row r="7" spans="1:11" x14ac:dyDescent="0.2">
      <c r="A7">
        <v>5</v>
      </c>
      <c r="B7">
        <v>10</v>
      </c>
      <c r="E7">
        <v>5</v>
      </c>
      <c r="F7">
        <v>6</v>
      </c>
      <c r="I7">
        <v>5</v>
      </c>
      <c r="J7">
        <v>5</v>
      </c>
    </row>
    <row r="8" spans="1:11" x14ac:dyDescent="0.2">
      <c r="A8">
        <v>6</v>
      </c>
      <c r="B8">
        <v>10</v>
      </c>
      <c r="E8">
        <v>6</v>
      </c>
      <c r="I8">
        <v>6</v>
      </c>
      <c r="J8">
        <v>5</v>
      </c>
    </row>
    <row r="9" spans="1:11" x14ac:dyDescent="0.2">
      <c r="A9">
        <v>7</v>
      </c>
      <c r="B9">
        <v>5</v>
      </c>
      <c r="E9">
        <v>7</v>
      </c>
      <c r="F9">
        <v>6</v>
      </c>
      <c r="I9">
        <v>7</v>
      </c>
      <c r="J9">
        <v>11</v>
      </c>
    </row>
    <row r="10" spans="1:11" x14ac:dyDescent="0.2">
      <c r="A10">
        <v>8</v>
      </c>
      <c r="B10">
        <v>5</v>
      </c>
      <c r="E10">
        <v>8</v>
      </c>
      <c r="F10">
        <v>7</v>
      </c>
      <c r="I10">
        <v>8</v>
      </c>
      <c r="J10">
        <v>3</v>
      </c>
    </row>
    <row r="11" spans="1:11" x14ac:dyDescent="0.2">
      <c r="A11">
        <v>9</v>
      </c>
      <c r="B11">
        <v>9</v>
      </c>
      <c r="E11">
        <v>9</v>
      </c>
      <c r="F11">
        <v>6</v>
      </c>
      <c r="I11">
        <v>9</v>
      </c>
      <c r="J11">
        <v>5</v>
      </c>
    </row>
    <row r="12" spans="1:11" x14ac:dyDescent="0.2">
      <c r="A12">
        <v>10</v>
      </c>
      <c r="B12">
        <v>6</v>
      </c>
      <c r="E12">
        <v>10</v>
      </c>
      <c r="F12">
        <v>7</v>
      </c>
      <c r="I12">
        <v>10</v>
      </c>
      <c r="J12">
        <v>1</v>
      </c>
    </row>
    <row r="13" spans="1:11" x14ac:dyDescent="0.2">
      <c r="A13">
        <v>11</v>
      </c>
      <c r="B13">
        <v>5</v>
      </c>
      <c r="E13">
        <v>11</v>
      </c>
      <c r="F13">
        <v>5</v>
      </c>
      <c r="I13">
        <v>11</v>
      </c>
      <c r="J13">
        <v>8</v>
      </c>
    </row>
    <row r="14" spans="1:11" x14ac:dyDescent="0.2">
      <c r="A14">
        <v>12</v>
      </c>
      <c r="B14">
        <v>7</v>
      </c>
      <c r="E14">
        <v>12</v>
      </c>
      <c r="F14">
        <v>5</v>
      </c>
      <c r="I14">
        <v>12</v>
      </c>
      <c r="J14">
        <v>1</v>
      </c>
    </row>
    <row r="15" spans="1:11" x14ac:dyDescent="0.2">
      <c r="A15">
        <v>13</v>
      </c>
      <c r="B15">
        <v>3</v>
      </c>
      <c r="E15">
        <v>13</v>
      </c>
      <c r="F15">
        <v>10</v>
      </c>
      <c r="I15">
        <v>13</v>
      </c>
      <c r="J15">
        <v>0</v>
      </c>
    </row>
    <row r="16" spans="1:11" x14ac:dyDescent="0.2">
      <c r="A16">
        <v>14</v>
      </c>
      <c r="B16">
        <v>4</v>
      </c>
      <c r="E16">
        <v>14</v>
      </c>
      <c r="F16">
        <v>7</v>
      </c>
      <c r="I16">
        <v>14</v>
      </c>
      <c r="J16">
        <v>3</v>
      </c>
    </row>
    <row r="17" spans="1:10" x14ac:dyDescent="0.2">
      <c r="A17">
        <v>15</v>
      </c>
      <c r="B17">
        <v>11</v>
      </c>
      <c r="E17">
        <v>15</v>
      </c>
      <c r="F17">
        <v>8</v>
      </c>
      <c r="I17">
        <v>15</v>
      </c>
      <c r="J17">
        <v>6</v>
      </c>
    </row>
    <row r="18" spans="1:10" x14ac:dyDescent="0.2">
      <c r="A18">
        <v>16</v>
      </c>
      <c r="B18">
        <v>3</v>
      </c>
      <c r="E18" s="1" t="s">
        <v>5</v>
      </c>
      <c r="F18" s="1">
        <f>AVERAGE(F3:F17)</f>
        <v>6.1428571428571432</v>
      </c>
      <c r="I18">
        <v>16</v>
      </c>
      <c r="J18">
        <v>1</v>
      </c>
    </row>
    <row r="19" spans="1:10" x14ac:dyDescent="0.2">
      <c r="A19">
        <v>17</v>
      </c>
      <c r="B19">
        <v>5</v>
      </c>
      <c r="E19" s="1" t="s">
        <v>6</v>
      </c>
      <c r="F19" s="1">
        <f>STDEV(F3:F17)</f>
        <v>1.6104057232283391</v>
      </c>
      <c r="I19">
        <v>17</v>
      </c>
      <c r="J19">
        <v>6</v>
      </c>
    </row>
    <row r="20" spans="1:10" x14ac:dyDescent="0.2">
      <c r="A20" s="1" t="s">
        <v>5</v>
      </c>
      <c r="B20" s="1">
        <f>AVERAGE(B3:B19)</f>
        <v>6.4117647058823533</v>
      </c>
      <c r="E20" s="1" t="s">
        <v>7</v>
      </c>
      <c r="F20" s="1">
        <f>F19/SQRT(15)</f>
        <v>0.41580496978003118</v>
      </c>
      <c r="I20">
        <v>18</v>
      </c>
      <c r="J20">
        <v>9</v>
      </c>
    </row>
    <row r="21" spans="1:10" x14ac:dyDescent="0.2">
      <c r="A21" s="1" t="s">
        <v>6</v>
      </c>
      <c r="B21" s="1">
        <f>STDEV(B3:B19)</f>
        <v>2.7399549159021706</v>
      </c>
      <c r="I21">
        <v>19</v>
      </c>
      <c r="J21">
        <v>9</v>
      </c>
    </row>
    <row r="22" spans="1:10" x14ac:dyDescent="0.2">
      <c r="A22" s="1" t="s">
        <v>7</v>
      </c>
      <c r="B22" s="1">
        <f>B21/SQRT(17)</f>
        <v>0.66453667809970607</v>
      </c>
      <c r="I22">
        <v>20</v>
      </c>
      <c r="J22">
        <v>4</v>
      </c>
    </row>
    <row r="23" spans="1:10" x14ac:dyDescent="0.2">
      <c r="E23" s="1" t="s">
        <v>8</v>
      </c>
      <c r="F23" s="1">
        <f>_xlfn.T.TEST(B3:B19,F3:F17,2,2)</f>
        <v>0.74863122878210009</v>
      </c>
      <c r="I23">
        <v>21</v>
      </c>
      <c r="J23">
        <v>10</v>
      </c>
    </row>
    <row r="24" spans="1:10" x14ac:dyDescent="0.2">
      <c r="E24" s="1" t="s">
        <v>9</v>
      </c>
      <c r="F24" s="1">
        <f>TDIST(F23,15,2)</f>
        <v>0.46565717498802972</v>
      </c>
      <c r="I24">
        <v>22</v>
      </c>
      <c r="J24">
        <v>9</v>
      </c>
    </row>
    <row r="25" spans="1:10" x14ac:dyDescent="0.2">
      <c r="I25">
        <v>23</v>
      </c>
      <c r="J25">
        <v>2</v>
      </c>
    </row>
    <row r="26" spans="1:10" x14ac:dyDescent="0.2">
      <c r="I26">
        <v>24</v>
      </c>
      <c r="J26">
        <v>1</v>
      </c>
    </row>
    <row r="27" spans="1:10" x14ac:dyDescent="0.2">
      <c r="I27">
        <v>25</v>
      </c>
      <c r="J27">
        <v>7</v>
      </c>
    </row>
    <row r="28" spans="1:10" x14ac:dyDescent="0.2">
      <c r="I28">
        <v>26</v>
      </c>
      <c r="J28">
        <v>7</v>
      </c>
    </row>
    <row r="29" spans="1:10" x14ac:dyDescent="0.2">
      <c r="I29">
        <v>27</v>
      </c>
      <c r="J29">
        <v>7</v>
      </c>
    </row>
    <row r="30" spans="1:10" x14ac:dyDescent="0.2">
      <c r="I30">
        <v>28</v>
      </c>
      <c r="J30">
        <v>0</v>
      </c>
    </row>
    <row r="31" spans="1:10" x14ac:dyDescent="0.2">
      <c r="I31">
        <v>29</v>
      </c>
      <c r="J31">
        <v>6</v>
      </c>
    </row>
    <row r="32" spans="1:10" x14ac:dyDescent="0.2">
      <c r="I32">
        <v>30</v>
      </c>
      <c r="J32">
        <v>1</v>
      </c>
    </row>
    <row r="33" spans="9:10" x14ac:dyDescent="0.2">
      <c r="I33" s="1" t="s">
        <v>5</v>
      </c>
      <c r="J33" s="1">
        <f>AVERAGE(J3:J32)</f>
        <v>4.6333333333333337</v>
      </c>
    </row>
    <row r="34" spans="9:10" x14ac:dyDescent="0.2">
      <c r="I34" s="1" t="s">
        <v>6</v>
      </c>
      <c r="J34" s="1">
        <f>STDEV(J3:J32)</f>
        <v>3.2322014845584133</v>
      </c>
    </row>
    <row r="35" spans="9:10" x14ac:dyDescent="0.2">
      <c r="I35" s="1" t="s">
        <v>7</v>
      </c>
      <c r="J35" s="1">
        <f>J34/SQRT(30)</f>
        <v>0.59011655449810962</v>
      </c>
    </row>
    <row r="37" spans="9:10" x14ac:dyDescent="0.2">
      <c r="I37" s="1" t="s">
        <v>8</v>
      </c>
      <c r="J37">
        <f>_xlfn.T.TEST(B3:B19,J3:J32,2,2)</f>
        <v>6.244225827776953E-2</v>
      </c>
    </row>
    <row r="38" spans="9:10" x14ac:dyDescent="0.2">
      <c r="I38" s="1" t="s">
        <v>9</v>
      </c>
      <c r="J38">
        <f>TDIST(J37,17,2)</f>
        <v>0.9509389400021413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6B54-DEF4-0743-8682-34AF444D9612}">
  <dimension ref="A1:N30"/>
  <sheetViews>
    <sheetView tabSelected="1" topLeftCell="A2" workbookViewId="0">
      <selection activeCell="Q11" sqref="Q11"/>
    </sheetView>
  </sheetViews>
  <sheetFormatPr baseColWidth="10" defaultRowHeight="16" x14ac:dyDescent="0.2"/>
  <sheetData>
    <row r="1" spans="1:14" x14ac:dyDescent="0.2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2" t="s">
        <v>1</v>
      </c>
      <c r="B2" s="1" t="s">
        <v>4</v>
      </c>
      <c r="C2" s="1"/>
      <c r="D2" s="1"/>
      <c r="E2" s="2" t="s">
        <v>2</v>
      </c>
      <c r="F2" s="1" t="s">
        <v>4</v>
      </c>
      <c r="G2" s="1"/>
      <c r="H2" s="1"/>
      <c r="I2" s="2" t="s">
        <v>3</v>
      </c>
      <c r="J2" s="1" t="s">
        <v>4</v>
      </c>
      <c r="K2" s="1"/>
      <c r="L2" s="1"/>
      <c r="M2" s="2" t="s">
        <v>11</v>
      </c>
      <c r="N2" s="1" t="s">
        <v>4</v>
      </c>
    </row>
    <row r="3" spans="1:14" x14ac:dyDescent="0.2">
      <c r="A3">
        <v>1</v>
      </c>
      <c r="B3">
        <v>6</v>
      </c>
      <c r="E3">
        <v>1</v>
      </c>
      <c r="F3">
        <v>6</v>
      </c>
      <c r="I3">
        <v>1</v>
      </c>
      <c r="J3">
        <v>1</v>
      </c>
      <c r="M3">
        <v>1</v>
      </c>
      <c r="N3">
        <v>1</v>
      </c>
    </row>
    <row r="4" spans="1:14" x14ac:dyDescent="0.2">
      <c r="A4">
        <v>2</v>
      </c>
      <c r="B4">
        <v>8</v>
      </c>
      <c r="E4">
        <v>2</v>
      </c>
      <c r="F4">
        <v>6</v>
      </c>
      <c r="I4">
        <v>2</v>
      </c>
      <c r="J4">
        <v>1</v>
      </c>
      <c r="M4">
        <v>2</v>
      </c>
      <c r="N4">
        <v>0</v>
      </c>
    </row>
    <row r="5" spans="1:14" x14ac:dyDescent="0.2">
      <c r="A5">
        <v>3</v>
      </c>
      <c r="B5">
        <v>8</v>
      </c>
      <c r="E5">
        <v>3</v>
      </c>
      <c r="F5">
        <v>7</v>
      </c>
      <c r="I5">
        <v>3</v>
      </c>
      <c r="J5">
        <v>1</v>
      </c>
      <c r="M5">
        <v>3</v>
      </c>
      <c r="N5">
        <v>1</v>
      </c>
    </row>
    <row r="6" spans="1:14" x14ac:dyDescent="0.2">
      <c r="A6">
        <v>4</v>
      </c>
      <c r="B6">
        <v>7</v>
      </c>
      <c r="E6">
        <v>4</v>
      </c>
      <c r="F6">
        <v>6</v>
      </c>
      <c r="I6">
        <v>4</v>
      </c>
      <c r="J6">
        <v>0</v>
      </c>
      <c r="M6">
        <v>4</v>
      </c>
      <c r="N6">
        <v>0</v>
      </c>
    </row>
    <row r="7" spans="1:14" x14ac:dyDescent="0.2">
      <c r="A7">
        <v>5</v>
      </c>
      <c r="B7">
        <v>7</v>
      </c>
      <c r="E7">
        <v>5</v>
      </c>
      <c r="F7">
        <v>9</v>
      </c>
      <c r="I7">
        <v>5</v>
      </c>
      <c r="J7">
        <v>2</v>
      </c>
      <c r="M7">
        <v>5</v>
      </c>
      <c r="N7">
        <v>0</v>
      </c>
    </row>
    <row r="8" spans="1:14" x14ac:dyDescent="0.2">
      <c r="A8">
        <v>6</v>
      </c>
      <c r="B8">
        <v>11</v>
      </c>
      <c r="E8">
        <v>6</v>
      </c>
      <c r="F8">
        <v>6</v>
      </c>
      <c r="I8">
        <v>6</v>
      </c>
      <c r="J8">
        <v>1</v>
      </c>
      <c r="M8">
        <v>6</v>
      </c>
      <c r="N8">
        <v>1</v>
      </c>
    </row>
    <row r="9" spans="1:14" x14ac:dyDescent="0.2">
      <c r="A9">
        <v>7</v>
      </c>
      <c r="B9">
        <v>10</v>
      </c>
      <c r="E9">
        <v>7</v>
      </c>
      <c r="F9">
        <v>4</v>
      </c>
      <c r="I9">
        <v>7</v>
      </c>
      <c r="J9">
        <v>1</v>
      </c>
      <c r="M9">
        <v>7</v>
      </c>
      <c r="N9">
        <v>1</v>
      </c>
    </row>
    <row r="10" spans="1:14" x14ac:dyDescent="0.2">
      <c r="A10">
        <v>8</v>
      </c>
      <c r="B10">
        <v>5</v>
      </c>
      <c r="E10">
        <v>8</v>
      </c>
      <c r="F10">
        <v>6</v>
      </c>
      <c r="I10">
        <v>8</v>
      </c>
      <c r="J10">
        <v>0</v>
      </c>
      <c r="M10">
        <v>8</v>
      </c>
      <c r="N10">
        <v>0</v>
      </c>
    </row>
    <row r="11" spans="1:14" x14ac:dyDescent="0.2">
      <c r="A11">
        <v>9</v>
      </c>
      <c r="B11">
        <v>7</v>
      </c>
      <c r="E11">
        <v>9</v>
      </c>
      <c r="F11">
        <v>8</v>
      </c>
      <c r="I11">
        <v>9</v>
      </c>
      <c r="J11">
        <v>1</v>
      </c>
      <c r="M11">
        <v>9</v>
      </c>
      <c r="N11">
        <v>0</v>
      </c>
    </row>
    <row r="12" spans="1:14" x14ac:dyDescent="0.2">
      <c r="A12">
        <v>10</v>
      </c>
      <c r="B12">
        <v>8</v>
      </c>
      <c r="E12">
        <v>10</v>
      </c>
      <c r="F12">
        <v>4</v>
      </c>
      <c r="I12">
        <v>10</v>
      </c>
      <c r="J12">
        <v>0</v>
      </c>
      <c r="M12">
        <v>10</v>
      </c>
      <c r="N12">
        <v>0</v>
      </c>
    </row>
    <row r="13" spans="1:14" x14ac:dyDescent="0.2">
      <c r="A13">
        <v>11</v>
      </c>
      <c r="B13">
        <v>10</v>
      </c>
      <c r="E13">
        <v>11</v>
      </c>
      <c r="F13">
        <v>6</v>
      </c>
      <c r="I13">
        <v>11</v>
      </c>
      <c r="J13">
        <v>3</v>
      </c>
      <c r="M13">
        <v>11</v>
      </c>
      <c r="N13">
        <v>0</v>
      </c>
    </row>
    <row r="14" spans="1:14" x14ac:dyDescent="0.2">
      <c r="A14">
        <v>12</v>
      </c>
      <c r="B14">
        <v>4</v>
      </c>
      <c r="E14">
        <v>12</v>
      </c>
      <c r="F14">
        <v>4</v>
      </c>
      <c r="I14">
        <v>12</v>
      </c>
      <c r="J14">
        <v>0</v>
      </c>
      <c r="M14">
        <v>12</v>
      </c>
      <c r="N14">
        <v>0</v>
      </c>
    </row>
    <row r="15" spans="1:14" x14ac:dyDescent="0.2">
      <c r="A15">
        <v>13</v>
      </c>
      <c r="B15">
        <v>4</v>
      </c>
      <c r="E15">
        <v>13</v>
      </c>
      <c r="F15">
        <v>4</v>
      </c>
      <c r="I15">
        <v>13</v>
      </c>
      <c r="J15">
        <v>1</v>
      </c>
      <c r="M15">
        <v>13</v>
      </c>
      <c r="N15">
        <v>0</v>
      </c>
    </row>
    <row r="16" spans="1:14" x14ac:dyDescent="0.2">
      <c r="A16">
        <v>14</v>
      </c>
      <c r="B16">
        <v>4</v>
      </c>
      <c r="E16">
        <v>14</v>
      </c>
      <c r="F16">
        <v>5</v>
      </c>
      <c r="I16">
        <v>14</v>
      </c>
      <c r="J16">
        <v>0</v>
      </c>
      <c r="M16">
        <v>14</v>
      </c>
      <c r="N16">
        <v>0</v>
      </c>
    </row>
    <row r="17" spans="1:14" x14ac:dyDescent="0.2">
      <c r="A17">
        <v>15</v>
      </c>
      <c r="B17">
        <v>4</v>
      </c>
      <c r="E17">
        <v>15</v>
      </c>
      <c r="F17">
        <v>7</v>
      </c>
      <c r="I17">
        <v>15</v>
      </c>
      <c r="J17">
        <v>0</v>
      </c>
      <c r="M17">
        <v>15</v>
      </c>
      <c r="N17">
        <v>0</v>
      </c>
    </row>
    <row r="18" spans="1:14" x14ac:dyDescent="0.2">
      <c r="A18">
        <v>16</v>
      </c>
      <c r="B18">
        <v>8</v>
      </c>
      <c r="E18">
        <v>16</v>
      </c>
      <c r="F18">
        <v>7</v>
      </c>
      <c r="I18">
        <v>16</v>
      </c>
      <c r="J18">
        <v>0</v>
      </c>
      <c r="M18">
        <v>16</v>
      </c>
      <c r="N18">
        <v>0</v>
      </c>
    </row>
    <row r="19" spans="1:14" x14ac:dyDescent="0.2">
      <c r="A19">
        <v>17</v>
      </c>
      <c r="B19">
        <v>4</v>
      </c>
      <c r="E19">
        <v>17</v>
      </c>
      <c r="F19">
        <v>7</v>
      </c>
      <c r="I19">
        <v>17</v>
      </c>
      <c r="J19">
        <v>0</v>
      </c>
      <c r="M19">
        <v>17</v>
      </c>
      <c r="N19">
        <v>1</v>
      </c>
    </row>
    <row r="20" spans="1:14" x14ac:dyDescent="0.2">
      <c r="A20">
        <v>18</v>
      </c>
      <c r="B20">
        <v>9</v>
      </c>
      <c r="E20">
        <v>18</v>
      </c>
      <c r="F20">
        <v>9</v>
      </c>
      <c r="I20">
        <v>18</v>
      </c>
      <c r="J20">
        <v>1</v>
      </c>
      <c r="M20">
        <v>18</v>
      </c>
      <c r="N20">
        <v>1</v>
      </c>
    </row>
    <row r="21" spans="1:14" x14ac:dyDescent="0.2">
      <c r="A21" s="1" t="s">
        <v>5</v>
      </c>
      <c r="B21" s="1">
        <f>AVERAGE(B3:B20)</f>
        <v>6.8888888888888893</v>
      </c>
      <c r="E21">
        <v>19</v>
      </c>
      <c r="F21">
        <v>7</v>
      </c>
      <c r="I21">
        <v>19</v>
      </c>
      <c r="J21">
        <v>1</v>
      </c>
      <c r="M21">
        <v>19</v>
      </c>
      <c r="N21">
        <v>0</v>
      </c>
    </row>
    <row r="22" spans="1:14" x14ac:dyDescent="0.2">
      <c r="A22" s="1" t="s">
        <v>6</v>
      </c>
      <c r="B22" s="1">
        <f>STDEV(B3:B20)</f>
        <v>2.3235087282938101</v>
      </c>
      <c r="E22" s="1" t="s">
        <v>5</v>
      </c>
      <c r="F22">
        <f>AVERAGE(F3:F21)</f>
        <v>6.2105263157894735</v>
      </c>
      <c r="I22">
        <v>20</v>
      </c>
      <c r="J22">
        <v>1</v>
      </c>
      <c r="M22">
        <v>20</v>
      </c>
      <c r="N22">
        <v>0</v>
      </c>
    </row>
    <row r="23" spans="1:14" x14ac:dyDescent="0.2">
      <c r="A23" s="1" t="s">
        <v>7</v>
      </c>
      <c r="B23" s="1">
        <f>B22/SQRT(18)</f>
        <v>0.54765625930756157</v>
      </c>
      <c r="E23" s="1" t="s">
        <v>6</v>
      </c>
      <c r="F23">
        <f>STDEV(F3:F21)</f>
        <v>1.5484381869204367</v>
      </c>
      <c r="I23">
        <v>21</v>
      </c>
      <c r="J23">
        <v>1</v>
      </c>
      <c r="M23">
        <v>21</v>
      </c>
      <c r="N23">
        <v>0</v>
      </c>
    </row>
    <row r="24" spans="1:14" x14ac:dyDescent="0.2">
      <c r="E24" s="1" t="s">
        <v>7</v>
      </c>
      <c r="F24">
        <f>F23/SQRT(20)</f>
        <v>0.34624130449106222</v>
      </c>
      <c r="I24">
        <v>22</v>
      </c>
      <c r="J24">
        <v>1</v>
      </c>
      <c r="M24" s="1" t="s">
        <v>5</v>
      </c>
      <c r="N24">
        <f>AVERAGE(N3:N23)</f>
        <v>0.2857142857142857</v>
      </c>
    </row>
    <row r="25" spans="1:14" x14ac:dyDescent="0.2">
      <c r="I25" s="1" t="s">
        <v>5</v>
      </c>
      <c r="J25">
        <f>AVERAGE(J3:J24)</f>
        <v>0.77272727272727271</v>
      </c>
      <c r="M25" s="1" t="s">
        <v>6</v>
      </c>
      <c r="N25">
        <f>STDEV(N3:N23)</f>
        <v>0.46291004988627571</v>
      </c>
    </row>
    <row r="26" spans="1:14" x14ac:dyDescent="0.2">
      <c r="I26" s="1" t="s">
        <v>6</v>
      </c>
      <c r="J26">
        <f>STDEV(J3:J24)</f>
        <v>0.75162162351482742</v>
      </c>
      <c r="M26" s="1" t="s">
        <v>7</v>
      </c>
      <c r="N26">
        <f>N25/SQRT(21)</f>
        <v>0.10101525445522107</v>
      </c>
    </row>
    <row r="27" spans="1:14" x14ac:dyDescent="0.2">
      <c r="E27" s="1" t="s">
        <v>8</v>
      </c>
      <c r="F27">
        <f>_xlfn.T.TEST(B3:B20,F3:F21,2,2)</f>
        <v>0.30074413764251273</v>
      </c>
      <c r="I27" s="1" t="s">
        <v>7</v>
      </c>
      <c r="J27">
        <f>J26/SQRT(22)</f>
        <v>0.16024626856172813</v>
      </c>
    </row>
    <row r="28" spans="1:14" x14ac:dyDescent="0.2">
      <c r="E28" s="1" t="s">
        <v>9</v>
      </c>
      <c r="F28">
        <f>TDIST(F27,18,2)</f>
        <v>0.76705573337000388</v>
      </c>
    </row>
    <row r="29" spans="1:14" x14ac:dyDescent="0.2">
      <c r="I29" s="1" t="s">
        <v>8</v>
      </c>
      <c r="J29">
        <f>_xlfn.T.TEST(B3:B20,J3:J24,2,2)</f>
        <v>4.1263175135795566E-14</v>
      </c>
      <c r="M29" s="1" t="s">
        <v>8</v>
      </c>
      <c r="N29">
        <f>_xlfn.T.TEST(B3:B20,N3:N23,2,2)</f>
        <v>4.062384881530616E-15</v>
      </c>
    </row>
    <row r="30" spans="1:14" x14ac:dyDescent="0.2">
      <c r="I30" s="1" t="s">
        <v>9</v>
      </c>
      <c r="J30">
        <f>TDIST(J29,18,2)</f>
        <v>1</v>
      </c>
      <c r="M30" s="1" t="s">
        <v>9</v>
      </c>
      <c r="N30">
        <f>TDIST(N29,18,2)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h</vt:lpstr>
      <vt:lpstr>Panel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2024-09-18T20:19:48Z</dcterms:created>
  <dcterms:modified xsi:type="dcterms:W3CDTF">2024-09-18T20:25:31Z</dcterms:modified>
</cp:coreProperties>
</file>