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O:\HE_Biomed-Radulovic-Lab\Manuscripts\2023 EN-vCA1 circuit\To be submitted\Submitted_eLife\Final submission\Source data\"/>
    </mc:Choice>
  </mc:AlternateContent>
  <bookViews>
    <workbookView xWindow="-108" yWindow="-108" windowWidth="23256" windowHeight="12576"/>
  </bookViews>
  <sheets>
    <sheet name="Dat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9" i="1" l="1"/>
  <c r="R18" i="1"/>
  <c r="R5" i="1"/>
  <c r="R4" i="1"/>
  <c r="Q19" i="1"/>
  <c r="Q18" i="1"/>
  <c r="P19" i="1"/>
  <c r="P18" i="1"/>
  <c r="P5" i="1"/>
  <c r="P15" i="1"/>
  <c r="P4" i="1"/>
  <c r="P17" i="1"/>
  <c r="X9" i="1" l="1"/>
  <c r="P29" i="1" l="1"/>
  <c r="P30" i="1"/>
  <c r="P31" i="1"/>
  <c r="P28" i="1"/>
  <c r="Y9" i="1" l="1"/>
  <c r="Z9" i="1"/>
  <c r="AA9" i="1"/>
  <c r="S19" i="1"/>
  <c r="U19" i="1" s="1"/>
  <c r="S18" i="1"/>
  <c r="U18" i="1" s="1"/>
  <c r="S4" i="1"/>
  <c r="U4" i="1" l="1"/>
  <c r="T15" i="1"/>
  <c r="T14" i="1"/>
  <c r="T13" i="1"/>
  <c r="T12" i="1"/>
  <c r="T11" i="1"/>
  <c r="T10" i="1"/>
  <c r="T9" i="1"/>
  <c r="T6" i="1"/>
  <c r="S17" i="1"/>
  <c r="U17" i="1" s="1"/>
  <c r="S16" i="1"/>
  <c r="U16" i="1" s="1"/>
  <c r="S15" i="1"/>
  <c r="S14" i="1"/>
  <c r="S13" i="1"/>
  <c r="S12" i="1"/>
  <c r="S11" i="1"/>
  <c r="S10" i="1"/>
  <c r="S9" i="1"/>
  <c r="S8" i="1"/>
  <c r="U8" i="1" s="1"/>
  <c r="S7" i="1"/>
  <c r="U7" i="1" s="1"/>
  <c r="S6" i="1"/>
  <c r="S5" i="1"/>
  <c r="U5" i="1" s="1"/>
  <c r="R6" i="1"/>
  <c r="U11" i="1" l="1"/>
  <c r="U14" i="1"/>
  <c r="U13" i="1"/>
  <c r="U10" i="1"/>
  <c r="U6" i="1"/>
  <c r="U15" i="1"/>
  <c r="U12" i="1"/>
  <c r="U9" i="1"/>
  <c r="Q17" i="1"/>
  <c r="Q16" i="1"/>
  <c r="Q15" i="1"/>
  <c r="Q14" i="1"/>
  <c r="Q13" i="1"/>
  <c r="P16" i="1"/>
  <c r="P14" i="1"/>
  <c r="P13" i="1"/>
  <c r="O17" i="1"/>
  <c r="O16" i="1"/>
  <c r="O15" i="1"/>
  <c r="O14" i="1"/>
  <c r="O13" i="1"/>
  <c r="R17" i="1"/>
  <c r="R16" i="1"/>
  <c r="R15" i="1"/>
  <c r="R14" i="1"/>
  <c r="R13" i="1"/>
  <c r="P12" i="1" l="1"/>
  <c r="Q12" i="1"/>
  <c r="Q11" i="1"/>
  <c r="P11" i="1"/>
  <c r="Q10" i="1"/>
  <c r="P10" i="1"/>
  <c r="Q9" i="1"/>
  <c r="P9" i="1"/>
  <c r="Q8" i="1"/>
  <c r="P8" i="1"/>
  <c r="Q7" i="1"/>
  <c r="P7" i="1"/>
  <c r="Q6" i="1"/>
  <c r="P6" i="1"/>
  <c r="Q5" i="1"/>
  <c r="Q4" i="1"/>
  <c r="R12" i="1"/>
  <c r="R11" i="1"/>
  <c r="O12" i="1"/>
  <c r="O11" i="1"/>
  <c r="N12" i="1"/>
  <c r="N11" i="1"/>
  <c r="M12" i="1"/>
  <c r="M11" i="1"/>
  <c r="R10" i="1"/>
  <c r="R9" i="1"/>
  <c r="R8" i="1"/>
  <c r="R7" i="1"/>
</calcChain>
</file>

<file path=xl/sharedStrings.xml><?xml version="1.0" encoding="utf-8"?>
<sst xmlns="http://schemas.openxmlformats.org/spreadsheetml/2006/main" count="356" uniqueCount="96">
  <si>
    <t>Mouse ID</t>
  </si>
  <si>
    <t>Mouse Number</t>
  </si>
  <si>
    <t>Injection sites</t>
  </si>
  <si>
    <t>CTB647</t>
  </si>
  <si>
    <t>Double-stained</t>
  </si>
  <si>
    <t>#563</t>
  </si>
  <si>
    <t>vHP+MC</t>
  </si>
  <si>
    <t>section nr</t>
  </si>
  <si>
    <t>Date</t>
  </si>
  <si>
    <t>Average</t>
  </si>
  <si>
    <t>Data collected</t>
  </si>
  <si>
    <t>Injection site</t>
  </si>
  <si>
    <t>Doublestained</t>
  </si>
  <si>
    <t>#788</t>
  </si>
  <si>
    <t>vHP+ACC</t>
  </si>
  <si>
    <t>#827</t>
  </si>
  <si>
    <t>*</t>
  </si>
  <si>
    <t>*uncertain doublestains were not included</t>
  </si>
  <si>
    <t>AT144</t>
  </si>
  <si>
    <t>AT168</t>
  </si>
  <si>
    <t>AT174</t>
  </si>
  <si>
    <t>AT226</t>
  </si>
  <si>
    <t>AT228</t>
  </si>
  <si>
    <t>#1087</t>
  </si>
  <si>
    <t>#1089</t>
  </si>
  <si>
    <t>Zoom</t>
  </si>
  <si>
    <t>10x</t>
  </si>
  <si>
    <t>vHP+mdEnt</t>
  </si>
  <si>
    <t>NY228</t>
  </si>
  <si>
    <t>NY229</t>
  </si>
  <si>
    <t>#1537</t>
  </si>
  <si>
    <t>#1536</t>
  </si>
  <si>
    <t>vHP+M1</t>
  </si>
  <si>
    <t>GFP/redbeads</t>
  </si>
  <si>
    <t>NY231</t>
  </si>
  <si>
    <t>NY233</t>
  </si>
  <si>
    <t>vHP+PL</t>
  </si>
  <si>
    <t>#1538</t>
  </si>
  <si>
    <t>#1539</t>
  </si>
  <si>
    <t xml:space="preserve">vHP+M1 </t>
  </si>
  <si>
    <t xml:space="preserve">vHP+PL </t>
  </si>
  <si>
    <t xml:space="preserve">#1534 </t>
  </si>
  <si>
    <t>vHP</t>
  </si>
  <si>
    <t>Other IS</t>
  </si>
  <si>
    <t>Number of experiments</t>
  </si>
  <si>
    <t>MC</t>
  </si>
  <si>
    <t>ACC</t>
  </si>
  <si>
    <t>mdEnt</t>
  </si>
  <si>
    <t>NY232</t>
  </si>
  <si>
    <t>NY248</t>
  </si>
  <si>
    <t>NY249</t>
  </si>
  <si>
    <t>NY251</t>
  </si>
  <si>
    <t>NY254</t>
  </si>
  <si>
    <t>vHP: redbeads</t>
  </si>
  <si>
    <t>PL: CTB647</t>
  </si>
  <si>
    <t>vHP+PFC</t>
  </si>
  <si>
    <t>vHP:CTb647</t>
  </si>
  <si>
    <t>PFC:redbeads</t>
  </si>
  <si>
    <t>vHP:CTB647</t>
  </si>
  <si>
    <t>ACC:redbeads</t>
  </si>
  <si>
    <t>vHP:redbeads</t>
  </si>
  <si>
    <t>ACC:CTB647</t>
  </si>
  <si>
    <t>MC:CTB647</t>
  </si>
  <si>
    <t>PL(+PFC)</t>
  </si>
  <si>
    <t>Added data</t>
  </si>
  <si>
    <t># of vHP</t>
  </si>
  <si>
    <t># of double</t>
  </si>
  <si>
    <t>% double/vHP</t>
  </si>
  <si>
    <t>PFC</t>
  </si>
  <si>
    <t>dmENT</t>
  </si>
  <si>
    <t>AT369</t>
  </si>
  <si>
    <t>vHP+mENT</t>
  </si>
  <si>
    <t>20x</t>
  </si>
  <si>
    <t>mdENT:GFP</t>
  </si>
  <si>
    <t>AT372</t>
  </si>
  <si>
    <t>20X</t>
  </si>
  <si>
    <t>#1541</t>
  </si>
  <si>
    <t>#1686</t>
  </si>
  <si>
    <t>#1685</t>
  </si>
  <si>
    <t>#1711</t>
  </si>
  <si>
    <t>#1691</t>
  </si>
  <si>
    <t>#2521</t>
  </si>
  <si>
    <t>#2518</t>
  </si>
  <si>
    <t>vHP+MdENT</t>
  </si>
  <si>
    <t>median</t>
  </si>
  <si>
    <t>slice number</t>
  </si>
  <si>
    <t>animla number</t>
  </si>
  <si>
    <t>'1'</t>
  </si>
  <si>
    <t>'2'</t>
  </si>
  <si>
    <t>'3'</t>
  </si>
  <si>
    <t>'4'</t>
  </si>
  <si>
    <t>One way ANOVA table</t>
  </si>
  <si>
    <t>Ranksum test</t>
  </si>
  <si>
    <t>PFC vs ACC p = 0.0635</t>
  </si>
  <si>
    <t>PFC vs MC p = 0.0571</t>
  </si>
  <si>
    <t>PFC vs dmENT p = 0.0286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</si>
</sst>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2" fillId="0" borderId="4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9" xfId="0" applyBorder="1"/>
    <xf numFmtId="0" fontId="1" fillId="0" borderId="13" xfId="0" applyFont="1" applyBorder="1"/>
    <xf numFmtId="0" fontId="1" fillId="0" borderId="14" xfId="0" applyFont="1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20" xfId="0" applyBorder="1"/>
    <xf numFmtId="0" fontId="0" fillId="0" borderId="21" xfId="0" applyBorder="1"/>
    <xf numFmtId="0" fontId="0" fillId="0" borderId="23" xfId="0" applyBorder="1"/>
    <xf numFmtId="0" fontId="0" fillId="0" borderId="22" xfId="0" applyBorder="1"/>
    <xf numFmtId="0" fontId="4" fillId="0" borderId="0" xfId="0" applyFont="1"/>
    <xf numFmtId="0" fontId="4" fillId="0" borderId="1" xfId="0" applyFont="1" applyBorder="1"/>
    <xf numFmtId="0" fontId="4" fillId="0" borderId="4" xfId="0" applyFont="1" applyBorder="1"/>
    <xf numFmtId="0" fontId="4" fillId="0" borderId="6" xfId="0" applyFont="1" applyBorder="1"/>
    <xf numFmtId="0" fontId="4" fillId="0" borderId="2" xfId="0" applyFont="1" applyBorder="1"/>
    <xf numFmtId="0" fontId="4" fillId="0" borderId="7" xfId="0" applyFont="1" applyBorder="1"/>
    <xf numFmtId="0" fontId="1" fillId="0" borderId="24" xfId="0" applyFont="1" applyBorder="1"/>
    <xf numFmtId="0" fontId="0" fillId="0" borderId="0" xfId="0" applyFill="1" applyBorder="1"/>
    <xf numFmtId="0" fontId="0" fillId="0" borderId="0" xfId="0" applyBorder="1"/>
    <xf numFmtId="0" fontId="0" fillId="0" borderId="20" xfId="0" applyFill="1" applyBorder="1"/>
    <xf numFmtId="0" fontId="1" fillId="0" borderId="0" xfId="0" applyFont="1" applyFill="1" applyBorder="1"/>
    <xf numFmtId="0" fontId="4" fillId="0" borderId="0" xfId="0" applyFont="1" applyFill="1" applyBorder="1"/>
    <xf numFmtId="0" fontId="4" fillId="0" borderId="7" xfId="0" applyFont="1" applyFill="1" applyBorder="1"/>
    <xf numFmtId="0" fontId="0" fillId="0" borderId="7" xfId="0" applyFill="1" applyBorder="1"/>
    <xf numFmtId="0" fontId="1" fillId="0" borderId="0" xfId="0" applyFont="1" applyBorder="1"/>
    <xf numFmtId="0" fontId="1" fillId="0" borderId="20" xfId="0" applyFont="1" applyBorder="1"/>
    <xf numFmtId="0" fontId="0" fillId="0" borderId="17" xfId="0" applyFill="1" applyBorder="1"/>
    <xf numFmtId="0" fontId="0" fillId="0" borderId="23" xfId="0" applyFill="1" applyBorder="1"/>
    <xf numFmtId="0" fontId="5" fillId="0" borderId="21" xfId="0" applyFont="1" applyFill="1" applyBorder="1"/>
    <xf numFmtId="0" fontId="3" fillId="0" borderId="21" xfId="0" applyFont="1" applyBorder="1"/>
    <xf numFmtId="0" fontId="3" fillId="0" borderId="18" xfId="0" applyFont="1" applyBorder="1"/>
    <xf numFmtId="0" fontId="1" fillId="0" borderId="15" xfId="0" applyFont="1" applyFill="1" applyBorder="1"/>
    <xf numFmtId="0" fontId="1" fillId="0" borderId="21" xfId="0" applyFont="1" applyBorder="1"/>
    <xf numFmtId="0" fontId="0" fillId="0" borderId="19" xfId="0" applyBorder="1"/>
    <xf numFmtId="0" fontId="0" fillId="0" borderId="25" xfId="0" applyBorder="1"/>
    <xf numFmtId="0" fontId="0" fillId="0" borderId="26" xfId="0" applyBorder="1"/>
    <xf numFmtId="0" fontId="0" fillId="0" borderId="21" xfId="0" applyFill="1" applyBorder="1"/>
    <xf numFmtId="0" fontId="4" fillId="0" borderId="23" xfId="0" applyFont="1" applyBorder="1"/>
    <xf numFmtId="0" fontId="0" fillId="0" borderId="18" xfId="0" applyFill="1" applyBorder="1"/>
    <xf numFmtId="0" fontId="1" fillId="0" borderId="15" xfId="0" applyFont="1" applyBorder="1"/>
    <xf numFmtId="0" fontId="3" fillId="0" borderId="20" xfId="0" applyFont="1" applyBorder="1"/>
    <xf numFmtId="0" fontId="3" fillId="0" borderId="0" xfId="0" applyFont="1" applyBorder="1"/>
    <xf numFmtId="0" fontId="0" fillId="0" borderId="2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613832</xdr:colOff>
      <xdr:row>16</xdr:row>
      <xdr:rowOff>84666</xdr:rowOff>
    </xdr:from>
    <xdr:to>
      <xdr:col>30</xdr:col>
      <xdr:colOff>447674</xdr:colOff>
      <xdr:row>22</xdr:row>
      <xdr:rowOff>65617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2249" y="3164416"/>
          <a:ext cx="5358342" cy="11345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455083</xdr:colOff>
      <xdr:row>31</xdr:row>
      <xdr:rowOff>42333</xdr:rowOff>
    </xdr:from>
    <xdr:to>
      <xdr:col>30</xdr:col>
      <xdr:colOff>288925</xdr:colOff>
      <xdr:row>37</xdr:row>
      <xdr:rowOff>31750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13500" y="6021916"/>
          <a:ext cx="5358342" cy="11345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4"/>
  <sheetViews>
    <sheetView tabSelected="1" zoomScale="90" zoomScaleNormal="90" workbookViewId="0">
      <selection activeCell="AA7" sqref="AA7"/>
    </sheetView>
  </sheetViews>
  <sheetFormatPr defaultRowHeight="14.4" x14ac:dyDescent="0.3"/>
  <cols>
    <col min="1" max="1" width="13.6640625" customWidth="1"/>
    <col min="2" max="2" width="9.5546875" customWidth="1"/>
    <col min="3" max="3" width="14.5546875" customWidth="1"/>
    <col min="4" max="4" width="16.6640625" bestFit="1" customWidth="1"/>
    <col min="5" max="5" width="9.6640625" bestFit="1" customWidth="1"/>
    <col min="7" max="7" width="13" customWidth="1"/>
    <col min="8" max="8" width="13.6640625" customWidth="1"/>
    <col min="9" max="9" width="15.44140625" customWidth="1"/>
    <col min="11" max="11" width="8.88671875" customWidth="1"/>
    <col min="12" max="12" width="20.88671875" bestFit="1" customWidth="1"/>
    <col min="13" max="13" width="15.109375" bestFit="1" customWidth="1"/>
    <col min="14" max="14" width="21.33203125" customWidth="1"/>
    <col min="15" max="15" width="14.44140625" customWidth="1"/>
    <col min="16" max="16" width="14.5546875" bestFit="1" customWidth="1"/>
    <col min="17" max="17" width="12.44140625" bestFit="1" customWidth="1"/>
    <col min="18" max="18" width="14.33203125" customWidth="1"/>
    <col min="20" max="20" width="10.88671875" bestFit="1" customWidth="1"/>
    <col min="21" max="21" width="13.44140625" bestFit="1" customWidth="1"/>
  </cols>
  <sheetData>
    <row r="1" spans="1:27" ht="15" thickBot="1" x14ac:dyDescent="0.35">
      <c r="A1" s="61" t="s">
        <v>10</v>
      </c>
      <c r="B1" s="61"/>
      <c r="C1" s="61"/>
      <c r="D1" s="61"/>
      <c r="E1" s="61"/>
      <c r="F1" s="61"/>
      <c r="G1" s="61"/>
      <c r="H1" s="61"/>
      <c r="I1" s="62"/>
    </row>
    <row r="2" spans="1:27" x14ac:dyDescent="0.3">
      <c r="A2" s="9" t="s">
        <v>8</v>
      </c>
      <c r="B2" s="10" t="s">
        <v>0</v>
      </c>
      <c r="C2" s="10" t="s">
        <v>1</v>
      </c>
      <c r="D2" s="10" t="s">
        <v>2</v>
      </c>
      <c r="E2" s="10" t="s">
        <v>7</v>
      </c>
      <c r="F2" s="10" t="s">
        <v>25</v>
      </c>
      <c r="G2" s="10" t="s">
        <v>33</v>
      </c>
      <c r="H2" s="10" t="s">
        <v>3</v>
      </c>
      <c r="I2" s="11" t="s">
        <v>4</v>
      </c>
      <c r="J2" s="17" t="s">
        <v>42</v>
      </c>
      <c r="K2" s="18" t="s">
        <v>43</v>
      </c>
      <c r="M2" s="63" t="s">
        <v>9</v>
      </c>
      <c r="N2" s="64"/>
      <c r="O2" s="64"/>
      <c r="P2" s="64"/>
      <c r="Q2" s="64"/>
      <c r="R2" s="64"/>
      <c r="S2" s="27"/>
      <c r="T2" s="27"/>
      <c r="U2" s="21"/>
      <c r="X2" s="49" t="s">
        <v>67</v>
      </c>
      <c r="Y2" s="27"/>
      <c r="Z2" s="27"/>
      <c r="AA2" s="21"/>
    </row>
    <row r="3" spans="1:27" x14ac:dyDescent="0.3">
      <c r="A3" s="13">
        <v>20220926</v>
      </c>
      <c r="B3" s="1" t="s">
        <v>18</v>
      </c>
      <c r="C3" s="2" t="s">
        <v>5</v>
      </c>
      <c r="D3" s="2" t="s">
        <v>6</v>
      </c>
      <c r="E3" s="2">
        <v>1</v>
      </c>
      <c r="F3" s="2" t="s">
        <v>26</v>
      </c>
      <c r="G3" s="2">
        <v>1</v>
      </c>
      <c r="H3" s="2">
        <v>2</v>
      </c>
      <c r="I3" s="3">
        <v>0</v>
      </c>
      <c r="J3" s="4">
        <v>2</v>
      </c>
      <c r="K3" s="5">
        <v>1</v>
      </c>
      <c r="M3" s="43" t="s">
        <v>0</v>
      </c>
      <c r="N3" s="42" t="s">
        <v>1</v>
      </c>
      <c r="O3" s="42" t="s">
        <v>11</v>
      </c>
      <c r="P3" s="42" t="s">
        <v>42</v>
      </c>
      <c r="Q3" s="42" t="s">
        <v>43</v>
      </c>
      <c r="R3" s="42" t="s">
        <v>12</v>
      </c>
      <c r="S3" s="38" t="s">
        <v>65</v>
      </c>
      <c r="T3" s="38" t="s">
        <v>66</v>
      </c>
      <c r="U3" s="46" t="s">
        <v>67</v>
      </c>
      <c r="X3" s="43" t="s">
        <v>68</v>
      </c>
      <c r="Y3" s="42" t="s">
        <v>46</v>
      </c>
      <c r="Z3" s="42" t="s">
        <v>45</v>
      </c>
      <c r="AA3" s="50" t="s">
        <v>69</v>
      </c>
    </row>
    <row r="4" spans="1:27" x14ac:dyDescent="0.3">
      <c r="A4" s="14">
        <v>20220926</v>
      </c>
      <c r="B4" s="4" t="s">
        <v>18</v>
      </c>
      <c r="C4" t="s">
        <v>5</v>
      </c>
      <c r="D4" t="s">
        <v>6</v>
      </c>
      <c r="E4">
        <v>2</v>
      </c>
      <c r="F4" t="s">
        <v>26</v>
      </c>
      <c r="G4">
        <v>5</v>
      </c>
      <c r="H4">
        <v>1</v>
      </c>
      <c r="I4" s="5">
        <v>0</v>
      </c>
      <c r="J4" s="4">
        <v>1</v>
      </c>
      <c r="K4" s="5">
        <v>5</v>
      </c>
      <c r="M4" s="24" t="s">
        <v>18</v>
      </c>
      <c r="N4" s="36" t="s">
        <v>5</v>
      </c>
      <c r="O4" s="36" t="s">
        <v>6</v>
      </c>
      <c r="P4" s="36">
        <f>AVERAGE(J3:J6)</f>
        <v>2.25</v>
      </c>
      <c r="Q4" s="36">
        <f>AVERAGE(K3:K6)</f>
        <v>3</v>
      </c>
      <c r="R4" s="36">
        <f>AVERAGE(I3:I6)</f>
        <v>0</v>
      </c>
      <c r="S4" s="36">
        <f>SUM(J3:J6)</f>
        <v>9</v>
      </c>
      <c r="T4" s="36">
        <v>0</v>
      </c>
      <c r="U4" s="47">
        <f>T4/S4*100</f>
        <v>0</v>
      </c>
      <c r="X4" s="24">
        <v>39.5833333333333</v>
      </c>
      <c r="Y4" s="36">
        <v>0</v>
      </c>
      <c r="Z4" s="36">
        <v>0</v>
      </c>
      <c r="AA4" s="25">
        <v>2.5</v>
      </c>
    </row>
    <row r="5" spans="1:27" x14ac:dyDescent="0.3">
      <c r="A5" s="14">
        <v>20220926</v>
      </c>
      <c r="B5" s="4" t="s">
        <v>18</v>
      </c>
      <c r="C5" t="s">
        <v>5</v>
      </c>
      <c r="D5" t="s">
        <v>6</v>
      </c>
      <c r="E5">
        <v>3</v>
      </c>
      <c r="F5" t="s">
        <v>26</v>
      </c>
      <c r="G5">
        <v>1</v>
      </c>
      <c r="H5">
        <v>3</v>
      </c>
      <c r="I5" s="5">
        <v>0</v>
      </c>
      <c r="J5" s="4">
        <v>3</v>
      </c>
      <c r="K5" s="5">
        <v>1</v>
      </c>
      <c r="M5" s="24" t="s">
        <v>19</v>
      </c>
      <c r="N5" s="36" t="s">
        <v>13</v>
      </c>
      <c r="O5" s="36" t="s">
        <v>14</v>
      </c>
      <c r="P5" s="36">
        <f>AVERAGE(J7:J10)</f>
        <v>6.25</v>
      </c>
      <c r="Q5" s="36">
        <f>AVERAGE(K7:K10)</f>
        <v>9.5</v>
      </c>
      <c r="R5" s="36">
        <f>AVERAGE(I7:I10)</f>
        <v>0</v>
      </c>
      <c r="S5" s="36">
        <f>SUM(J7:J10)</f>
        <v>25</v>
      </c>
      <c r="T5" s="36">
        <v>0</v>
      </c>
      <c r="U5" s="47">
        <f>T5/S5*100</f>
        <v>0</v>
      </c>
      <c r="X5" s="24">
        <v>50</v>
      </c>
      <c r="Y5" s="36">
        <v>6.25</v>
      </c>
      <c r="Z5" s="36">
        <v>0</v>
      </c>
      <c r="AA5" s="25">
        <v>0</v>
      </c>
    </row>
    <row r="6" spans="1:27" x14ac:dyDescent="0.3">
      <c r="A6" s="15">
        <v>20220926</v>
      </c>
      <c r="B6" s="6" t="s">
        <v>18</v>
      </c>
      <c r="C6" s="7" t="s">
        <v>5</v>
      </c>
      <c r="D6" s="7" t="s">
        <v>6</v>
      </c>
      <c r="E6" s="7">
        <v>4</v>
      </c>
      <c r="F6" s="7" t="s">
        <v>26</v>
      </c>
      <c r="G6" s="7">
        <v>5</v>
      </c>
      <c r="H6" s="7">
        <v>3</v>
      </c>
      <c r="I6" s="8">
        <v>0</v>
      </c>
      <c r="J6" s="6">
        <v>3</v>
      </c>
      <c r="K6" s="8">
        <v>5</v>
      </c>
      <c r="M6" s="24" t="s">
        <v>20</v>
      </c>
      <c r="N6" s="36" t="s">
        <v>15</v>
      </c>
      <c r="O6" s="36" t="s">
        <v>27</v>
      </c>
      <c r="P6" s="36">
        <f>AVERAGE(J11:J14)</f>
        <v>10</v>
      </c>
      <c r="Q6" s="36">
        <f>AVERAGE(K11:K14)</f>
        <v>9.75</v>
      </c>
      <c r="R6" s="36">
        <f>AVERAGE(I11:I14)</f>
        <v>0.25</v>
      </c>
      <c r="S6" s="36">
        <f>SUM(J11:J14)</f>
        <v>40</v>
      </c>
      <c r="T6" s="36">
        <f>SUM(I11:I14)</f>
        <v>1</v>
      </c>
      <c r="U6" s="47">
        <f t="shared" ref="U6:U19" si="0">T6/S6*100</f>
        <v>2.5</v>
      </c>
      <c r="X6" s="24">
        <v>17.647058823529413</v>
      </c>
      <c r="Y6" s="36">
        <v>18.75</v>
      </c>
      <c r="Z6" s="36">
        <v>5.5555555555555554</v>
      </c>
      <c r="AA6" s="25">
        <v>0</v>
      </c>
    </row>
    <row r="7" spans="1:27" x14ac:dyDescent="0.3">
      <c r="A7" s="13">
        <v>20220926</v>
      </c>
      <c r="B7" s="1" t="s">
        <v>19</v>
      </c>
      <c r="C7" s="2" t="s">
        <v>13</v>
      </c>
      <c r="D7" s="2" t="s">
        <v>14</v>
      </c>
      <c r="E7" s="2">
        <v>1</v>
      </c>
      <c r="F7" s="2" t="s">
        <v>26</v>
      </c>
      <c r="G7" s="2">
        <v>11</v>
      </c>
      <c r="H7" s="2">
        <v>8</v>
      </c>
      <c r="I7" s="3">
        <v>0</v>
      </c>
      <c r="J7" s="2">
        <v>8</v>
      </c>
      <c r="K7" s="3">
        <v>11</v>
      </c>
      <c r="M7" s="24" t="s">
        <v>21</v>
      </c>
      <c r="N7" s="36" t="s">
        <v>23</v>
      </c>
      <c r="O7" s="36" t="s">
        <v>32</v>
      </c>
      <c r="P7" s="36">
        <f>AVERAGE(J15:J17)</f>
        <v>2.5</v>
      </c>
      <c r="Q7" s="36">
        <f>AVERAGE(K15:K17)</f>
        <v>13</v>
      </c>
      <c r="R7" s="36">
        <f>AVERAGE(I15:I17)</f>
        <v>0</v>
      </c>
      <c r="S7" s="36">
        <f>SUM(J16:J17)</f>
        <v>5</v>
      </c>
      <c r="T7" s="36">
        <v>0</v>
      </c>
      <c r="U7" s="47">
        <f t="shared" si="0"/>
        <v>0</v>
      </c>
      <c r="X7" s="24">
        <v>9.2105263157894726</v>
      </c>
      <c r="Y7" s="36">
        <v>2.4390243902439024</v>
      </c>
      <c r="Z7" s="36"/>
      <c r="AA7" s="25">
        <v>2.4</v>
      </c>
    </row>
    <row r="8" spans="1:27" ht="15" thickBot="1" x14ac:dyDescent="0.35">
      <c r="A8" s="14">
        <v>20220926</v>
      </c>
      <c r="B8" s="4" t="s">
        <v>19</v>
      </c>
      <c r="C8" t="s">
        <v>13</v>
      </c>
      <c r="D8" t="s">
        <v>14</v>
      </c>
      <c r="E8">
        <v>2</v>
      </c>
      <c r="F8" t="s">
        <v>26</v>
      </c>
      <c r="G8">
        <v>6</v>
      </c>
      <c r="H8">
        <v>5</v>
      </c>
      <c r="I8" s="5">
        <v>0</v>
      </c>
      <c r="J8">
        <v>5</v>
      </c>
      <c r="K8" s="5">
        <v>6</v>
      </c>
      <c r="M8" s="24" t="s">
        <v>22</v>
      </c>
      <c r="N8" s="36" t="s">
        <v>24</v>
      </c>
      <c r="O8" s="36" t="s">
        <v>27</v>
      </c>
      <c r="P8" s="36">
        <f>AVERAGE(J18:J21)</f>
        <v>11.25</v>
      </c>
      <c r="Q8" s="36">
        <f>AVERAGE(K18:K21)</f>
        <v>14</v>
      </c>
      <c r="R8" s="36">
        <f>AVERAGE(I18:I21)</f>
        <v>0</v>
      </c>
      <c r="S8" s="36">
        <f>SUM(J18:J21)</f>
        <v>45</v>
      </c>
      <c r="T8" s="36">
        <v>0</v>
      </c>
      <c r="U8" s="47">
        <f t="shared" si="0"/>
        <v>0</v>
      </c>
      <c r="X8" s="24"/>
      <c r="Y8" s="36">
        <v>4.5454545454545459</v>
      </c>
      <c r="Z8" s="36"/>
      <c r="AA8" s="25"/>
    </row>
    <row r="9" spans="1:27" ht="15" thickBot="1" x14ac:dyDescent="0.35">
      <c r="A9" s="14">
        <v>20220926</v>
      </c>
      <c r="B9" s="4" t="s">
        <v>19</v>
      </c>
      <c r="C9" t="s">
        <v>13</v>
      </c>
      <c r="D9" t="s">
        <v>14</v>
      </c>
      <c r="E9">
        <v>3</v>
      </c>
      <c r="F9" t="s">
        <v>26</v>
      </c>
      <c r="G9">
        <v>10</v>
      </c>
      <c r="H9">
        <v>5</v>
      </c>
      <c r="I9" s="5">
        <v>0</v>
      </c>
      <c r="J9">
        <v>5</v>
      </c>
      <c r="K9" s="5">
        <v>10</v>
      </c>
      <c r="M9" s="24" t="s">
        <v>28</v>
      </c>
      <c r="N9" s="36" t="s">
        <v>30</v>
      </c>
      <c r="O9" s="36" t="s">
        <v>36</v>
      </c>
      <c r="P9" s="36">
        <f>AVERAGE(J23:J26)</f>
        <v>12</v>
      </c>
      <c r="Q9" s="36">
        <f>AVERAGE(K23:K26)</f>
        <v>14.25</v>
      </c>
      <c r="R9" s="36">
        <f>AVERAGE(I23:I26)</f>
        <v>4.75</v>
      </c>
      <c r="S9" s="36">
        <f>SUM(J23:J26)</f>
        <v>48</v>
      </c>
      <c r="T9" s="36">
        <f>SUM(I23:I26)</f>
        <v>19</v>
      </c>
      <c r="U9" s="47">
        <f>T9/S9*100</f>
        <v>39.583333333333329</v>
      </c>
      <c r="W9" t="s">
        <v>84</v>
      </c>
      <c r="X9" s="51">
        <f>MEDIAN(X4:X8)</f>
        <v>28.615196078431357</v>
      </c>
      <c r="Y9" s="51">
        <f t="shared" ref="Y9:AA9" si="1">MEDIAN(Y4:Y8)</f>
        <v>4.5454545454545459</v>
      </c>
      <c r="Z9" s="51">
        <f t="shared" si="1"/>
        <v>0</v>
      </c>
      <c r="AA9" s="52">
        <f t="shared" si="1"/>
        <v>1.2</v>
      </c>
    </row>
    <row r="10" spans="1:27" x14ac:dyDescent="0.3">
      <c r="A10" s="15">
        <v>20220926</v>
      </c>
      <c r="B10" s="6" t="s">
        <v>19</v>
      </c>
      <c r="C10" s="7" t="s">
        <v>13</v>
      </c>
      <c r="D10" s="7" t="s">
        <v>14</v>
      </c>
      <c r="E10" s="7">
        <v>4</v>
      </c>
      <c r="F10" s="7" t="s">
        <v>26</v>
      </c>
      <c r="G10" s="7">
        <v>11</v>
      </c>
      <c r="H10" s="7">
        <v>7</v>
      </c>
      <c r="I10" s="8">
        <v>0</v>
      </c>
      <c r="J10" s="7">
        <v>7</v>
      </c>
      <c r="K10" s="8">
        <v>11</v>
      </c>
      <c r="L10" t="s">
        <v>16</v>
      </c>
      <c r="M10" s="24" t="s">
        <v>29</v>
      </c>
      <c r="N10" s="36" t="s">
        <v>31</v>
      </c>
      <c r="O10" s="36" t="s">
        <v>14</v>
      </c>
      <c r="P10" s="36">
        <f>AVERAGE(J27:J30)</f>
        <v>16</v>
      </c>
      <c r="Q10" s="36">
        <f>AVERAGE(K27:K30)</f>
        <v>17.5</v>
      </c>
      <c r="R10" s="36">
        <f>AVERAGE(I27:I30)</f>
        <v>1</v>
      </c>
      <c r="S10" s="36">
        <f>SUM(J27:J30)</f>
        <v>64</v>
      </c>
      <c r="T10" s="36">
        <f>SUM(I27:I30)</f>
        <v>4</v>
      </c>
      <c r="U10" s="47">
        <f t="shared" si="0"/>
        <v>6.25</v>
      </c>
    </row>
    <row r="11" spans="1:27" x14ac:dyDescent="0.3">
      <c r="A11" s="13">
        <v>20220926</v>
      </c>
      <c r="B11" s="4" t="s">
        <v>20</v>
      </c>
      <c r="C11" t="s">
        <v>15</v>
      </c>
      <c r="D11" t="s">
        <v>27</v>
      </c>
      <c r="E11">
        <v>1</v>
      </c>
      <c r="F11" t="s">
        <v>26</v>
      </c>
      <c r="G11">
        <v>7</v>
      </c>
      <c r="H11">
        <v>10</v>
      </c>
      <c r="I11" s="5">
        <v>0</v>
      </c>
      <c r="J11" s="1">
        <v>10</v>
      </c>
      <c r="K11" s="3">
        <v>7</v>
      </c>
      <c r="M11" s="24" t="str">
        <f>B32</f>
        <v>NY231</v>
      </c>
      <c r="N11" s="36" t="str">
        <f>C32</f>
        <v>#1538</v>
      </c>
      <c r="O11" s="36" t="str">
        <f>D32</f>
        <v>vHP+PL</v>
      </c>
      <c r="P11" s="36">
        <f>AVERAGE(J32:J35)</f>
        <v>5</v>
      </c>
      <c r="Q11" s="36">
        <f>AVERAGE(K32:K35)</f>
        <v>13.5</v>
      </c>
      <c r="R11" s="36">
        <f>AVERAGE(I32:I35)</f>
        <v>2.5</v>
      </c>
      <c r="S11" s="36">
        <f>SUM(J32:J35)</f>
        <v>20</v>
      </c>
      <c r="T11" s="36">
        <f>SUM(I32:I35)</f>
        <v>10</v>
      </c>
      <c r="U11" s="47">
        <f t="shared" si="0"/>
        <v>50</v>
      </c>
      <c r="X11" t="s">
        <v>92</v>
      </c>
      <c r="Y11" t="s">
        <v>93</v>
      </c>
    </row>
    <row r="12" spans="1:27" x14ac:dyDescent="0.3">
      <c r="A12" s="14">
        <v>20220926</v>
      </c>
      <c r="B12" s="4" t="s">
        <v>20</v>
      </c>
      <c r="C12" t="s">
        <v>15</v>
      </c>
      <c r="D12" t="s">
        <v>27</v>
      </c>
      <c r="E12">
        <v>2</v>
      </c>
      <c r="F12" t="s">
        <v>26</v>
      </c>
      <c r="G12">
        <v>18</v>
      </c>
      <c r="H12">
        <v>20</v>
      </c>
      <c r="I12" s="5">
        <v>1</v>
      </c>
      <c r="J12" s="4">
        <v>20</v>
      </c>
      <c r="K12" s="5">
        <v>18</v>
      </c>
      <c r="L12" t="s">
        <v>16</v>
      </c>
      <c r="M12" s="24" t="str">
        <f>B36</f>
        <v>NY233</v>
      </c>
      <c r="N12" s="36" t="str">
        <f>C36</f>
        <v>#1539</v>
      </c>
      <c r="O12" s="36" t="str">
        <f>D36</f>
        <v>vHP+ACC</v>
      </c>
      <c r="P12" s="36">
        <f>AVERAGE(J36:J39)</f>
        <v>4</v>
      </c>
      <c r="Q12" s="36">
        <f>AVERAGE(K36:K39)</f>
        <v>20.75</v>
      </c>
      <c r="R12" s="36">
        <f>AVERAGE(I36:I39)</f>
        <v>0.75</v>
      </c>
      <c r="S12" s="36">
        <f>SUM(J36:J39)</f>
        <v>16</v>
      </c>
      <c r="T12" s="36">
        <f>SUM(I36:I39)</f>
        <v>3</v>
      </c>
      <c r="U12" s="47">
        <f t="shared" si="0"/>
        <v>18.75</v>
      </c>
      <c r="Y12" t="s">
        <v>94</v>
      </c>
    </row>
    <row r="13" spans="1:27" x14ac:dyDescent="0.3">
      <c r="A13" s="14">
        <v>20220926</v>
      </c>
      <c r="B13" s="4" t="s">
        <v>20</v>
      </c>
      <c r="C13" t="s">
        <v>15</v>
      </c>
      <c r="D13" t="s">
        <v>27</v>
      </c>
      <c r="E13">
        <v>3</v>
      </c>
      <c r="F13" t="s">
        <v>26</v>
      </c>
      <c r="G13">
        <v>8</v>
      </c>
      <c r="H13">
        <v>3</v>
      </c>
      <c r="I13" s="5">
        <v>0</v>
      </c>
      <c r="J13" s="4">
        <v>3</v>
      </c>
      <c r="K13" s="5">
        <v>8</v>
      </c>
      <c r="M13" s="24" t="s">
        <v>48</v>
      </c>
      <c r="N13" s="36" t="s">
        <v>76</v>
      </c>
      <c r="O13" s="36" t="str">
        <f>D43</f>
        <v>vHP+PL</v>
      </c>
      <c r="P13" s="36">
        <f>AVERAGE(J43:J46)</f>
        <v>4.25</v>
      </c>
      <c r="Q13" s="36">
        <f>AVERAGE(K43:K46)</f>
        <v>26</v>
      </c>
      <c r="R13" s="36">
        <f>AVERAGE(I43:I46)</f>
        <v>0.75</v>
      </c>
      <c r="S13" s="36">
        <f>SUM(J43:J46)</f>
        <v>17</v>
      </c>
      <c r="T13" s="36">
        <f>SUM(I43:I46)</f>
        <v>3</v>
      </c>
      <c r="U13" s="47">
        <f t="shared" si="0"/>
        <v>17.647058823529413</v>
      </c>
      <c r="Y13" t="s">
        <v>95</v>
      </c>
    </row>
    <row r="14" spans="1:27" x14ac:dyDescent="0.3">
      <c r="A14" s="15">
        <v>20220926</v>
      </c>
      <c r="B14" s="6" t="s">
        <v>20</v>
      </c>
      <c r="C14" s="7" t="s">
        <v>15</v>
      </c>
      <c r="D14" t="s">
        <v>27</v>
      </c>
      <c r="E14" s="7">
        <v>4</v>
      </c>
      <c r="F14" s="7" t="s">
        <v>26</v>
      </c>
      <c r="G14" s="7">
        <v>6</v>
      </c>
      <c r="H14" s="7">
        <v>7</v>
      </c>
      <c r="I14" s="8">
        <v>0</v>
      </c>
      <c r="J14" s="6">
        <v>7</v>
      </c>
      <c r="K14" s="8">
        <v>6</v>
      </c>
      <c r="M14" s="24" t="s">
        <v>49</v>
      </c>
      <c r="N14" s="36" t="s">
        <v>77</v>
      </c>
      <c r="O14" s="36" t="str">
        <f>D47</f>
        <v>vHP+PFC</v>
      </c>
      <c r="P14" s="36">
        <f>AVERAGE(J47:J50)</f>
        <v>19</v>
      </c>
      <c r="Q14" s="36">
        <f>AVERAGE(K47:K50)</f>
        <v>22.5</v>
      </c>
      <c r="R14" s="36">
        <f>AVERAGE(I47:I50)</f>
        <v>1.75</v>
      </c>
      <c r="S14" s="36">
        <f>SUM(J47:J50)</f>
        <v>76</v>
      </c>
      <c r="T14" s="36">
        <f>SUM(I47:I50)</f>
        <v>7</v>
      </c>
      <c r="U14" s="47">
        <f t="shared" si="0"/>
        <v>9.2105263157894726</v>
      </c>
    </row>
    <row r="15" spans="1:27" x14ac:dyDescent="0.3">
      <c r="A15" s="65"/>
      <c r="B15" s="60"/>
      <c r="C15" s="60"/>
      <c r="D15" s="60"/>
      <c r="E15" s="60"/>
      <c r="F15" s="60"/>
      <c r="G15" s="60"/>
      <c r="H15" s="60"/>
      <c r="I15" s="66"/>
      <c r="M15" s="24" t="s">
        <v>50</v>
      </c>
      <c r="N15" s="36" t="s">
        <v>78</v>
      </c>
      <c r="O15" s="36" t="str">
        <f>D51</f>
        <v>vHP+ACC</v>
      </c>
      <c r="P15" s="36">
        <f>AVERAGE(J51:J54)</f>
        <v>10.25</v>
      </c>
      <c r="Q15" s="36">
        <f>AVERAGE(K51:K54)</f>
        <v>9.75</v>
      </c>
      <c r="R15" s="36">
        <f>AVERAGE(I51:I54)</f>
        <v>0.25</v>
      </c>
      <c r="S15" s="36">
        <f>SUM(J51:J54)</f>
        <v>41</v>
      </c>
      <c r="T15" s="36">
        <f>SUM(I51:I54)</f>
        <v>1</v>
      </c>
      <c r="U15" s="47">
        <f t="shared" si="0"/>
        <v>2.4390243902439024</v>
      </c>
    </row>
    <row r="16" spans="1:27" x14ac:dyDescent="0.3">
      <c r="A16" s="1">
        <v>20220905</v>
      </c>
      <c r="B16" s="1" t="s">
        <v>21</v>
      </c>
      <c r="C16" s="2" t="s">
        <v>23</v>
      </c>
      <c r="D16" s="2" t="s">
        <v>39</v>
      </c>
      <c r="E16" s="2">
        <v>2</v>
      </c>
      <c r="F16" s="2" t="s">
        <v>26</v>
      </c>
      <c r="G16" s="2">
        <v>16</v>
      </c>
      <c r="H16" s="2">
        <v>3</v>
      </c>
      <c r="I16" s="3">
        <v>0</v>
      </c>
      <c r="J16" s="2">
        <v>3</v>
      </c>
      <c r="K16" s="3">
        <v>16</v>
      </c>
      <c r="M16" s="24" t="s">
        <v>51</v>
      </c>
      <c r="N16" s="36" t="s">
        <v>79</v>
      </c>
      <c r="O16" s="36" t="str">
        <f>D55</f>
        <v>vHP+ACC</v>
      </c>
      <c r="P16" s="36">
        <f>AVERAGE(J55:J58)</f>
        <v>5.5</v>
      </c>
      <c r="Q16" s="36">
        <f>AVERAGE(K55:K58)</f>
        <v>15</v>
      </c>
      <c r="R16" s="36">
        <f>AVERAGE(I55:I58)</f>
        <v>0.25</v>
      </c>
      <c r="S16" s="36">
        <f>SUM(J55:J58)</f>
        <v>22</v>
      </c>
      <c r="T16" s="36">
        <v>1</v>
      </c>
      <c r="U16" s="47">
        <f t="shared" si="0"/>
        <v>4.5454545454545459</v>
      </c>
    </row>
    <row r="17" spans="1:28" x14ac:dyDescent="0.3">
      <c r="A17" s="6">
        <v>20220905</v>
      </c>
      <c r="B17" s="6" t="s">
        <v>21</v>
      </c>
      <c r="C17" s="7" t="s">
        <v>23</v>
      </c>
      <c r="D17" t="s">
        <v>32</v>
      </c>
      <c r="E17" s="7">
        <v>3</v>
      </c>
      <c r="F17" s="7" t="s">
        <v>26</v>
      </c>
      <c r="G17" s="7">
        <v>10</v>
      </c>
      <c r="H17" s="7">
        <v>2</v>
      </c>
      <c r="I17" s="8">
        <v>0</v>
      </c>
      <c r="J17" s="7">
        <v>2</v>
      </c>
      <c r="K17" s="8">
        <v>10</v>
      </c>
      <c r="M17" s="24" t="s">
        <v>52</v>
      </c>
      <c r="N17" s="36" t="s">
        <v>80</v>
      </c>
      <c r="O17" s="36" t="str">
        <f>D59</f>
        <v>vHP+MC</v>
      </c>
      <c r="P17" s="36">
        <f>AVERAGE(J59:J62)</f>
        <v>4.5</v>
      </c>
      <c r="Q17" s="36">
        <f>AVERAGE(K59:K62)</f>
        <v>14.25</v>
      </c>
      <c r="R17" s="36">
        <f>AVERAGE(I59:I62)</f>
        <v>0.25</v>
      </c>
      <c r="S17" s="36">
        <f>SUM(J59:J62)</f>
        <v>18</v>
      </c>
      <c r="T17" s="36">
        <v>1</v>
      </c>
      <c r="U17" s="47">
        <f t="shared" si="0"/>
        <v>5.5555555555555554</v>
      </c>
    </row>
    <row r="18" spans="1:28" x14ac:dyDescent="0.3">
      <c r="A18" s="1">
        <v>20220905</v>
      </c>
      <c r="B18" s="1" t="s">
        <v>22</v>
      </c>
      <c r="C18" s="2" t="s">
        <v>24</v>
      </c>
      <c r="D18" s="2" t="s">
        <v>27</v>
      </c>
      <c r="E18" s="2">
        <v>1</v>
      </c>
      <c r="F18" s="2" t="s">
        <v>26</v>
      </c>
      <c r="G18" s="2">
        <v>6</v>
      </c>
      <c r="H18" s="2">
        <v>12</v>
      </c>
      <c r="I18" s="3">
        <v>0</v>
      </c>
      <c r="J18" s="2">
        <v>12</v>
      </c>
      <c r="K18" s="3">
        <v>6</v>
      </c>
      <c r="M18" s="37" t="s">
        <v>70</v>
      </c>
      <c r="N18" s="35" t="s">
        <v>81</v>
      </c>
      <c r="O18" s="36" t="s">
        <v>83</v>
      </c>
      <c r="P18" s="36">
        <f>AVERAGE(J65:J69)</f>
        <v>10</v>
      </c>
      <c r="Q18" s="36">
        <f>AVERAGE(K65:K69)</f>
        <v>20.399999999999999</v>
      </c>
      <c r="R18" s="36">
        <f>AVERAGE(I65:I69)</f>
        <v>0</v>
      </c>
      <c r="S18" s="36">
        <f>SUM(J65:J69)</f>
        <v>50</v>
      </c>
      <c r="T18" s="36">
        <v>0</v>
      </c>
      <c r="U18" s="47">
        <f t="shared" si="0"/>
        <v>0</v>
      </c>
    </row>
    <row r="19" spans="1:28" ht="15" thickBot="1" x14ac:dyDescent="0.35">
      <c r="A19" s="4">
        <v>20220905</v>
      </c>
      <c r="B19" s="4" t="s">
        <v>22</v>
      </c>
      <c r="C19" t="s">
        <v>24</v>
      </c>
      <c r="D19" t="s">
        <v>27</v>
      </c>
      <c r="E19">
        <v>2</v>
      </c>
      <c r="F19" t="s">
        <v>26</v>
      </c>
      <c r="G19">
        <v>11</v>
      </c>
      <c r="H19">
        <v>13</v>
      </c>
      <c r="I19" s="5">
        <v>0</v>
      </c>
      <c r="J19">
        <v>13</v>
      </c>
      <c r="K19" s="5">
        <v>11</v>
      </c>
      <c r="M19" s="44" t="s">
        <v>74</v>
      </c>
      <c r="N19" s="45" t="s">
        <v>82</v>
      </c>
      <c r="O19" s="26" t="s">
        <v>83</v>
      </c>
      <c r="P19" s="26">
        <f>AVERAGE(J70:J74)</f>
        <v>16.399999999999999</v>
      </c>
      <c r="Q19" s="26">
        <f>AVERAGE(K70:K74)</f>
        <v>27.8</v>
      </c>
      <c r="R19" s="26">
        <f>AVERAGE(I70:I74)</f>
        <v>0.4</v>
      </c>
      <c r="S19" s="26">
        <f>SUM(J70:J74)</f>
        <v>82</v>
      </c>
      <c r="T19" s="26">
        <v>2</v>
      </c>
      <c r="U19" s="48">
        <f t="shared" si="0"/>
        <v>2.4390243902439024</v>
      </c>
    </row>
    <row r="20" spans="1:28" x14ac:dyDescent="0.3">
      <c r="A20" s="4">
        <v>20220905</v>
      </c>
      <c r="B20" s="4" t="s">
        <v>22</v>
      </c>
      <c r="C20" t="s">
        <v>24</v>
      </c>
      <c r="D20" t="s">
        <v>27</v>
      </c>
      <c r="E20">
        <v>3</v>
      </c>
      <c r="F20" t="s">
        <v>26</v>
      </c>
      <c r="G20">
        <v>17</v>
      </c>
      <c r="H20">
        <v>8</v>
      </c>
      <c r="I20" s="5">
        <v>0</v>
      </c>
      <c r="J20">
        <v>8</v>
      </c>
      <c r="K20" s="5">
        <v>17</v>
      </c>
    </row>
    <row r="21" spans="1:28" x14ac:dyDescent="0.3">
      <c r="A21" s="6">
        <v>20220905</v>
      </c>
      <c r="B21" s="6" t="s">
        <v>22</v>
      </c>
      <c r="C21" s="7" t="s">
        <v>24</v>
      </c>
      <c r="D21" s="7" t="s">
        <v>27</v>
      </c>
      <c r="E21" s="7">
        <v>4</v>
      </c>
      <c r="F21" s="7" t="s">
        <v>26</v>
      </c>
      <c r="G21" s="7">
        <v>22</v>
      </c>
      <c r="H21" s="7">
        <v>12</v>
      </c>
      <c r="I21" s="8">
        <v>0</v>
      </c>
      <c r="J21" s="7">
        <v>12</v>
      </c>
      <c r="K21" s="8">
        <v>22</v>
      </c>
    </row>
    <row r="22" spans="1:28" x14ac:dyDescent="0.3">
      <c r="A22" s="60"/>
      <c r="B22" s="60"/>
      <c r="C22" s="60"/>
      <c r="D22" s="60"/>
      <c r="E22" s="60"/>
      <c r="F22" s="60"/>
      <c r="G22" s="60"/>
      <c r="H22" s="60"/>
      <c r="I22" s="60"/>
    </row>
    <row r="23" spans="1:28" x14ac:dyDescent="0.3">
      <c r="A23" s="16">
        <v>20221017</v>
      </c>
      <c r="B23" s="1" t="s">
        <v>28</v>
      </c>
      <c r="C23" s="2" t="s">
        <v>41</v>
      </c>
      <c r="D23" s="2" t="s">
        <v>36</v>
      </c>
      <c r="E23" s="2">
        <v>1</v>
      </c>
      <c r="F23" s="2" t="s">
        <v>26</v>
      </c>
      <c r="G23" s="2">
        <v>25</v>
      </c>
      <c r="H23" s="2">
        <v>7</v>
      </c>
      <c r="I23" s="3">
        <v>5</v>
      </c>
      <c r="J23" s="2">
        <v>7</v>
      </c>
      <c r="K23" s="3">
        <v>25</v>
      </c>
    </row>
    <row r="24" spans="1:28" ht="15" thickBot="1" x14ac:dyDescent="0.35">
      <c r="A24" s="1">
        <v>20221017</v>
      </c>
      <c r="B24" s="4" t="s">
        <v>28</v>
      </c>
      <c r="C24" t="s">
        <v>41</v>
      </c>
      <c r="D24" t="s">
        <v>40</v>
      </c>
      <c r="E24">
        <v>2</v>
      </c>
      <c r="F24" t="s">
        <v>26</v>
      </c>
      <c r="G24">
        <v>12</v>
      </c>
      <c r="H24">
        <v>18</v>
      </c>
      <c r="I24" s="5">
        <v>2</v>
      </c>
      <c r="J24">
        <v>18</v>
      </c>
      <c r="K24" s="5">
        <v>12</v>
      </c>
      <c r="W24" t="s">
        <v>91</v>
      </c>
    </row>
    <row r="25" spans="1:28" x14ac:dyDescent="0.3">
      <c r="A25" s="1">
        <v>20221017</v>
      </c>
      <c r="B25" s="4" t="s">
        <v>28</v>
      </c>
      <c r="C25" t="s">
        <v>41</v>
      </c>
      <c r="D25" t="s">
        <v>40</v>
      </c>
      <c r="E25">
        <v>3</v>
      </c>
      <c r="F25" t="s">
        <v>26</v>
      </c>
      <c r="G25">
        <v>7</v>
      </c>
      <c r="H25">
        <v>10</v>
      </c>
      <c r="I25" s="5">
        <v>3</v>
      </c>
      <c r="J25">
        <v>10</v>
      </c>
      <c r="K25" s="5">
        <v>7</v>
      </c>
      <c r="W25" s="20" t="s">
        <v>87</v>
      </c>
      <c r="X25" s="27" t="s">
        <v>88</v>
      </c>
      <c r="Y25" s="27">
        <v>1.8831956628426401</v>
      </c>
      <c r="Z25" s="27">
        <v>22.713333829500002</v>
      </c>
      <c r="AA25" s="27">
        <v>43.5434719961574</v>
      </c>
      <c r="AB25" s="21">
        <v>3.1358360950553402E-2</v>
      </c>
    </row>
    <row r="26" spans="1:28" ht="15" thickBot="1" x14ac:dyDescent="0.35">
      <c r="A26" s="1">
        <v>20221017</v>
      </c>
      <c r="B26" s="6" t="s">
        <v>28</v>
      </c>
      <c r="C26" s="7" t="s">
        <v>41</v>
      </c>
      <c r="D26" s="7" t="s">
        <v>40</v>
      </c>
      <c r="E26" s="7">
        <v>4</v>
      </c>
      <c r="F26" s="7" t="s">
        <v>26</v>
      </c>
      <c r="G26" s="7">
        <v>13</v>
      </c>
      <c r="H26" s="7">
        <v>13</v>
      </c>
      <c r="I26" s="8">
        <v>9</v>
      </c>
      <c r="J26" s="7">
        <v>13</v>
      </c>
      <c r="K26" s="8">
        <v>13</v>
      </c>
      <c r="W26" s="24" t="s">
        <v>87</v>
      </c>
      <c r="X26" s="36" t="s">
        <v>89</v>
      </c>
      <c r="Y26" s="36">
        <v>3.5422221820695698</v>
      </c>
      <c r="Z26" s="36">
        <v>27.2583777645</v>
      </c>
      <c r="AA26" s="36">
        <v>50.9745333469304</v>
      </c>
      <c r="AB26" s="25">
        <v>2.30834199788813E-2</v>
      </c>
    </row>
    <row r="27" spans="1:28" x14ac:dyDescent="0.3">
      <c r="A27" s="1">
        <v>20221017</v>
      </c>
      <c r="B27" s="1" t="s">
        <v>29</v>
      </c>
      <c r="C27" s="2" t="s">
        <v>31</v>
      </c>
      <c r="D27" s="2" t="s">
        <v>14</v>
      </c>
      <c r="E27" s="2">
        <v>1</v>
      </c>
      <c r="F27" s="2" t="s">
        <v>26</v>
      </c>
      <c r="G27" s="2">
        <v>22</v>
      </c>
      <c r="H27" s="2">
        <v>9</v>
      </c>
      <c r="I27" s="3">
        <v>1</v>
      </c>
      <c r="J27" s="2">
        <v>9</v>
      </c>
      <c r="K27" s="3">
        <v>22</v>
      </c>
      <c r="M27" s="20" t="s">
        <v>11</v>
      </c>
      <c r="N27" s="53" t="s">
        <v>44</v>
      </c>
      <c r="O27" s="27" t="s">
        <v>64</v>
      </c>
      <c r="P27" s="27" t="s">
        <v>86</v>
      </c>
      <c r="Q27" s="21" t="s">
        <v>85</v>
      </c>
      <c r="W27" s="24" t="s">
        <v>87</v>
      </c>
      <c r="X27" s="36" t="s">
        <v>90</v>
      </c>
      <c r="Y27" s="36">
        <v>5.9283360889529</v>
      </c>
      <c r="Z27" s="36">
        <v>27.885229616499998</v>
      </c>
      <c r="AA27" s="36">
        <v>49.8421231440471</v>
      </c>
      <c r="AB27" s="25">
        <v>1.23246785529344E-2</v>
      </c>
    </row>
    <row r="28" spans="1:28" x14ac:dyDescent="0.3">
      <c r="A28" s="1">
        <v>20221017</v>
      </c>
      <c r="B28" s="4" t="s">
        <v>29</v>
      </c>
      <c r="C28" t="s">
        <v>31</v>
      </c>
      <c r="D28" t="s">
        <v>14</v>
      </c>
      <c r="E28">
        <v>2</v>
      </c>
      <c r="F28" t="s">
        <v>26</v>
      </c>
      <c r="G28">
        <v>18</v>
      </c>
      <c r="H28">
        <v>19</v>
      </c>
      <c r="I28" s="5">
        <v>1</v>
      </c>
      <c r="J28">
        <v>19</v>
      </c>
      <c r="K28" s="5">
        <v>18</v>
      </c>
      <c r="M28" s="24" t="s">
        <v>45</v>
      </c>
      <c r="N28" s="5">
        <v>2</v>
      </c>
      <c r="O28" s="35">
        <v>1</v>
      </c>
      <c r="P28" s="36">
        <f>N28+O28</f>
        <v>3</v>
      </c>
      <c r="Q28" s="54">
        <v>10</v>
      </c>
      <c r="W28" s="24" t="s">
        <v>88</v>
      </c>
      <c r="X28" s="36" t="s">
        <v>89</v>
      </c>
      <c r="Y28" s="36">
        <v>-18.1319381894372</v>
      </c>
      <c r="Z28" s="36">
        <v>4.5450439349999998</v>
      </c>
      <c r="AA28" s="36">
        <v>27.222026059437201</v>
      </c>
      <c r="AB28" s="25">
        <v>0.93164417042881398</v>
      </c>
    </row>
    <row r="29" spans="1:28" x14ac:dyDescent="0.3">
      <c r="A29" s="1">
        <v>20221017</v>
      </c>
      <c r="B29" s="4" t="s">
        <v>29</v>
      </c>
      <c r="C29" t="s">
        <v>31</v>
      </c>
      <c r="D29" t="s">
        <v>14</v>
      </c>
      <c r="E29">
        <v>3</v>
      </c>
      <c r="F29" t="s">
        <v>26</v>
      </c>
      <c r="G29">
        <v>20</v>
      </c>
      <c r="H29">
        <v>18</v>
      </c>
      <c r="I29" s="5">
        <v>0</v>
      </c>
      <c r="J29">
        <v>18</v>
      </c>
      <c r="K29" s="5">
        <v>20</v>
      </c>
      <c r="M29" s="24" t="s">
        <v>46</v>
      </c>
      <c r="N29" s="5">
        <v>3</v>
      </c>
      <c r="O29" s="35">
        <v>2</v>
      </c>
      <c r="P29" s="36">
        <f t="shared" ref="P29:P31" si="2">N29+O29</f>
        <v>5</v>
      </c>
      <c r="Q29" s="54">
        <v>20</v>
      </c>
      <c r="W29" s="24" t="s">
        <v>88</v>
      </c>
      <c r="X29" s="36" t="s">
        <v>90</v>
      </c>
      <c r="Y29" s="36">
        <v>-15.6582423796574</v>
      </c>
      <c r="Z29" s="36">
        <v>5.1718957870000004</v>
      </c>
      <c r="AA29" s="36">
        <v>26.002033953657399</v>
      </c>
      <c r="AB29" s="25">
        <v>0.88029255382666005</v>
      </c>
    </row>
    <row r="30" spans="1:28" ht="15" thickBot="1" x14ac:dyDescent="0.35">
      <c r="A30" s="19">
        <v>20221017</v>
      </c>
      <c r="B30" s="6" t="s">
        <v>29</v>
      </c>
      <c r="C30" s="7" t="s">
        <v>31</v>
      </c>
      <c r="D30" s="7" t="s">
        <v>14</v>
      </c>
      <c r="E30" s="7">
        <v>4</v>
      </c>
      <c r="F30" s="7" t="s">
        <v>26</v>
      </c>
      <c r="G30" s="7">
        <v>10</v>
      </c>
      <c r="H30" s="7">
        <v>18</v>
      </c>
      <c r="I30" s="8">
        <v>2</v>
      </c>
      <c r="J30" s="7">
        <v>18</v>
      </c>
      <c r="K30" s="8">
        <v>10</v>
      </c>
      <c r="M30" s="24" t="s">
        <v>63</v>
      </c>
      <c r="N30" s="5">
        <v>2</v>
      </c>
      <c r="O30" s="35">
        <v>2</v>
      </c>
      <c r="P30" s="36">
        <f t="shared" si="2"/>
        <v>4</v>
      </c>
      <c r="Q30" s="54">
        <v>16</v>
      </c>
      <c r="W30" s="22" t="s">
        <v>89</v>
      </c>
      <c r="X30" s="26" t="s">
        <v>90</v>
      </c>
      <c r="Y30" s="26">
        <v>-23.089303730430402</v>
      </c>
      <c r="Z30" s="26">
        <v>0.62685185200000004</v>
      </c>
      <c r="AA30" s="26">
        <v>24.343007434430401</v>
      </c>
      <c r="AB30" s="23">
        <v>0.99981637743922003</v>
      </c>
    </row>
    <row r="31" spans="1:28" ht="15" thickBot="1" x14ac:dyDescent="0.35">
      <c r="A31" s="67"/>
      <c r="B31" s="67"/>
      <c r="C31" s="67"/>
      <c r="D31" s="67"/>
      <c r="E31" s="67"/>
      <c r="F31" s="67"/>
      <c r="G31" s="67"/>
      <c r="H31" s="67"/>
      <c r="I31" s="68"/>
      <c r="M31" s="22" t="s">
        <v>47</v>
      </c>
      <c r="N31" s="55">
        <v>2</v>
      </c>
      <c r="O31" s="45">
        <v>2</v>
      </c>
      <c r="P31" s="26">
        <f t="shared" si="2"/>
        <v>4</v>
      </c>
      <c r="Q31" s="56">
        <v>18</v>
      </c>
    </row>
    <row r="32" spans="1:28" x14ac:dyDescent="0.3">
      <c r="A32" s="1">
        <v>20221026</v>
      </c>
      <c r="B32" s="1" t="s">
        <v>34</v>
      </c>
      <c r="C32" s="2" t="s">
        <v>37</v>
      </c>
      <c r="D32" s="2" t="s">
        <v>36</v>
      </c>
      <c r="E32" s="2">
        <v>1</v>
      </c>
      <c r="F32" s="2" t="s">
        <v>26</v>
      </c>
      <c r="G32" s="2">
        <v>17</v>
      </c>
      <c r="H32" s="2">
        <v>9</v>
      </c>
      <c r="I32" s="3">
        <v>4</v>
      </c>
      <c r="J32" s="2">
        <v>9</v>
      </c>
      <c r="K32" s="3">
        <v>17</v>
      </c>
    </row>
    <row r="33" spans="1:28" x14ac:dyDescent="0.3">
      <c r="A33" s="4">
        <v>20221026</v>
      </c>
      <c r="B33" s="4" t="s">
        <v>34</v>
      </c>
      <c r="C33" t="s">
        <v>37</v>
      </c>
      <c r="D33" t="s">
        <v>36</v>
      </c>
      <c r="E33">
        <v>2</v>
      </c>
      <c r="F33" t="s">
        <v>26</v>
      </c>
      <c r="G33">
        <v>16</v>
      </c>
      <c r="H33">
        <v>2</v>
      </c>
      <c r="I33" s="5">
        <v>0</v>
      </c>
      <c r="J33">
        <v>2</v>
      </c>
      <c r="K33" s="5">
        <v>16</v>
      </c>
    </row>
    <row r="34" spans="1:28" x14ac:dyDescent="0.3">
      <c r="A34" s="4">
        <v>20221026</v>
      </c>
      <c r="B34" s="4" t="s">
        <v>34</v>
      </c>
      <c r="C34" t="s">
        <v>37</v>
      </c>
      <c r="D34" t="s">
        <v>36</v>
      </c>
      <c r="E34">
        <v>3</v>
      </c>
      <c r="F34" t="s">
        <v>26</v>
      </c>
      <c r="G34">
        <v>13</v>
      </c>
      <c r="H34">
        <v>3</v>
      </c>
      <c r="I34" s="5">
        <v>2</v>
      </c>
      <c r="J34">
        <v>3</v>
      </c>
      <c r="K34" s="5">
        <v>13</v>
      </c>
    </row>
    <row r="35" spans="1:28" x14ac:dyDescent="0.3">
      <c r="A35" s="6">
        <v>20221026</v>
      </c>
      <c r="B35" s="6" t="s">
        <v>34</v>
      </c>
      <c r="C35" s="7" t="s">
        <v>37</v>
      </c>
      <c r="D35" s="7" t="s">
        <v>36</v>
      </c>
      <c r="E35" s="7">
        <v>4</v>
      </c>
      <c r="F35" s="7" t="s">
        <v>26</v>
      </c>
      <c r="G35" s="7">
        <v>8</v>
      </c>
      <c r="H35" s="7">
        <v>6</v>
      </c>
      <c r="I35" s="8">
        <v>4</v>
      </c>
      <c r="J35" s="7">
        <v>6</v>
      </c>
      <c r="K35" s="8">
        <v>8</v>
      </c>
    </row>
    <row r="36" spans="1:28" x14ac:dyDescent="0.3">
      <c r="A36" s="13">
        <v>20221026</v>
      </c>
      <c r="B36" s="1" t="s">
        <v>35</v>
      </c>
      <c r="C36" s="2" t="s">
        <v>38</v>
      </c>
      <c r="D36" s="2" t="s">
        <v>14</v>
      </c>
      <c r="E36" s="2">
        <v>1</v>
      </c>
      <c r="F36" s="2" t="s">
        <v>26</v>
      </c>
      <c r="G36" s="2">
        <v>4</v>
      </c>
      <c r="H36" s="2">
        <v>28</v>
      </c>
      <c r="I36" s="3">
        <v>0</v>
      </c>
      <c r="J36" s="2">
        <v>4</v>
      </c>
      <c r="K36" s="3">
        <v>28</v>
      </c>
    </row>
    <row r="37" spans="1:28" x14ac:dyDescent="0.3">
      <c r="A37" s="14">
        <v>20221026</v>
      </c>
      <c r="B37" s="4" t="s">
        <v>35</v>
      </c>
      <c r="C37" t="s">
        <v>38</v>
      </c>
      <c r="D37" t="s">
        <v>14</v>
      </c>
      <c r="E37">
        <v>2</v>
      </c>
      <c r="F37" t="s">
        <v>26</v>
      </c>
      <c r="G37">
        <v>3</v>
      </c>
      <c r="H37">
        <v>28</v>
      </c>
      <c r="I37" s="5">
        <v>0</v>
      </c>
      <c r="J37">
        <v>3</v>
      </c>
      <c r="K37" s="5">
        <v>28</v>
      </c>
    </row>
    <row r="38" spans="1:28" ht="15" thickBot="1" x14ac:dyDescent="0.35">
      <c r="A38" s="14">
        <v>20221026</v>
      </c>
      <c r="B38" s="4" t="s">
        <v>35</v>
      </c>
      <c r="C38" t="s">
        <v>38</v>
      </c>
      <c r="D38" t="s">
        <v>14</v>
      </c>
      <c r="E38">
        <v>3</v>
      </c>
      <c r="F38" t="s">
        <v>26</v>
      </c>
      <c r="G38">
        <v>4</v>
      </c>
      <c r="H38">
        <v>15</v>
      </c>
      <c r="I38" s="5">
        <v>2</v>
      </c>
      <c r="J38">
        <v>4</v>
      </c>
      <c r="K38" s="5">
        <v>15</v>
      </c>
    </row>
    <row r="39" spans="1:28" x14ac:dyDescent="0.3">
      <c r="A39" s="15">
        <v>20221026</v>
      </c>
      <c r="B39" s="6" t="s">
        <v>35</v>
      </c>
      <c r="C39" s="7" t="s">
        <v>38</v>
      </c>
      <c r="D39" s="7" t="s">
        <v>14</v>
      </c>
      <c r="E39" s="7">
        <v>4</v>
      </c>
      <c r="F39" s="7" t="s">
        <v>26</v>
      </c>
      <c r="G39" s="7">
        <v>5</v>
      </c>
      <c r="H39" s="7">
        <v>12</v>
      </c>
      <c r="I39" s="8">
        <v>1</v>
      </c>
      <c r="J39" s="7">
        <v>5</v>
      </c>
      <c r="K39" s="8">
        <v>12</v>
      </c>
      <c r="W39" s="57">
        <v>1</v>
      </c>
      <c r="X39" s="27">
        <v>2</v>
      </c>
      <c r="Y39" s="27">
        <v>-3.5304154412715798</v>
      </c>
      <c r="Z39" s="27">
        <v>5.4</v>
      </c>
      <c r="AA39" s="27">
        <v>14.330415441271599</v>
      </c>
      <c r="AB39" s="21">
        <v>0.40555557245031998</v>
      </c>
    </row>
    <row r="40" spans="1:28" x14ac:dyDescent="0.3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W40" s="58">
        <v>1</v>
      </c>
      <c r="X40" s="59">
        <v>3</v>
      </c>
      <c r="Y40" s="59">
        <v>1.46958455872842</v>
      </c>
      <c r="Z40" s="59">
        <v>10.4</v>
      </c>
      <c r="AA40" s="59">
        <v>19.330415441271601</v>
      </c>
      <c r="AB40" s="47">
        <v>1.4731257450428199E-2</v>
      </c>
    </row>
    <row r="41" spans="1:28" x14ac:dyDescent="0.3">
      <c r="A41" s="12" t="s">
        <v>17</v>
      </c>
      <c r="W41" s="58">
        <v>1</v>
      </c>
      <c r="X41" s="59">
        <v>4</v>
      </c>
      <c r="Y41" s="59">
        <v>8.6515584681377405E-2</v>
      </c>
      <c r="Z41" s="59">
        <v>9.5</v>
      </c>
      <c r="AA41" s="59">
        <v>18.913484415318599</v>
      </c>
      <c r="AB41" s="47">
        <v>4.6947448462152402E-2</v>
      </c>
    </row>
    <row r="42" spans="1:28" x14ac:dyDescent="0.3">
      <c r="A42" s="9" t="s">
        <v>8</v>
      </c>
      <c r="B42" s="10" t="s">
        <v>0</v>
      </c>
      <c r="C42" s="34" t="s">
        <v>1</v>
      </c>
      <c r="D42" s="34" t="s">
        <v>2</v>
      </c>
      <c r="E42" s="10" t="s">
        <v>7</v>
      </c>
      <c r="F42" s="10" t="s">
        <v>25</v>
      </c>
      <c r="G42" s="10" t="s">
        <v>33</v>
      </c>
      <c r="H42" s="10" t="s">
        <v>3</v>
      </c>
      <c r="I42" s="11" t="s">
        <v>4</v>
      </c>
      <c r="J42" s="17" t="s">
        <v>42</v>
      </c>
      <c r="K42" s="18" t="s">
        <v>43</v>
      </c>
      <c r="W42" s="24">
        <v>2</v>
      </c>
      <c r="X42" s="36">
        <v>3</v>
      </c>
      <c r="Y42" s="36">
        <v>-3.4196764231149199</v>
      </c>
      <c r="Z42" s="36">
        <v>5</v>
      </c>
      <c r="AA42" s="36">
        <v>13.4196764231149</v>
      </c>
      <c r="AB42" s="25">
        <v>0.422045868919599</v>
      </c>
    </row>
    <row r="43" spans="1:28" x14ac:dyDescent="0.3">
      <c r="A43" s="29">
        <v>20230119</v>
      </c>
      <c r="B43" s="32" t="s">
        <v>48</v>
      </c>
      <c r="C43">
        <v>1541</v>
      </c>
      <c r="D43" t="s">
        <v>36</v>
      </c>
      <c r="E43" s="2"/>
      <c r="F43" s="2" t="s">
        <v>26</v>
      </c>
      <c r="G43" s="2">
        <v>1</v>
      </c>
      <c r="H43" s="2">
        <v>8</v>
      </c>
      <c r="I43" s="2">
        <v>2</v>
      </c>
      <c r="J43" s="2">
        <v>1</v>
      </c>
      <c r="K43" s="2">
        <v>8</v>
      </c>
      <c r="L43" t="s">
        <v>53</v>
      </c>
      <c r="W43" s="24">
        <v>2</v>
      </c>
      <c r="X43" s="36">
        <v>4</v>
      </c>
      <c r="Y43" s="36">
        <v>-4.8304154412715796</v>
      </c>
      <c r="Z43" s="36">
        <v>4.0999999999999996</v>
      </c>
      <c r="AA43" s="36">
        <v>13.0304154412716</v>
      </c>
      <c r="AB43" s="25">
        <v>0.639863773170945</v>
      </c>
    </row>
    <row r="44" spans="1:28" ht="15" thickBot="1" x14ac:dyDescent="0.35">
      <c r="A44" s="30">
        <v>20230119</v>
      </c>
      <c r="B44" s="28" t="s">
        <v>48</v>
      </c>
      <c r="C44">
        <v>1541</v>
      </c>
      <c r="D44" t="s">
        <v>36</v>
      </c>
      <c r="F44" t="s">
        <v>26</v>
      </c>
      <c r="G44">
        <v>4</v>
      </c>
      <c r="H44">
        <v>27</v>
      </c>
      <c r="I44">
        <v>0</v>
      </c>
      <c r="J44">
        <v>4</v>
      </c>
      <c r="K44">
        <v>27</v>
      </c>
      <c r="L44" t="s">
        <v>54</v>
      </c>
      <c r="W44" s="22">
        <v>3</v>
      </c>
      <c r="X44" s="26">
        <v>4</v>
      </c>
      <c r="Y44" s="26">
        <v>-9.8304154412715796</v>
      </c>
      <c r="Z44" s="26">
        <v>-0.9</v>
      </c>
      <c r="AA44" s="26">
        <v>8.0304154412715807</v>
      </c>
      <c r="AB44" s="23">
        <v>0.99392090671383604</v>
      </c>
    </row>
    <row r="45" spans="1:28" x14ac:dyDescent="0.3">
      <c r="A45" s="30">
        <v>20230119</v>
      </c>
      <c r="B45" s="28" t="s">
        <v>48</v>
      </c>
      <c r="C45">
        <v>1541</v>
      </c>
      <c r="D45" t="s">
        <v>36</v>
      </c>
      <c r="F45" t="s">
        <v>26</v>
      </c>
      <c r="G45">
        <v>4</v>
      </c>
      <c r="H45">
        <v>47</v>
      </c>
      <c r="I45">
        <v>0</v>
      </c>
      <c r="J45">
        <v>4</v>
      </c>
      <c r="K45">
        <v>47</v>
      </c>
    </row>
    <row r="46" spans="1:28" x14ac:dyDescent="0.3">
      <c r="A46" s="31">
        <v>20230119</v>
      </c>
      <c r="B46" s="33" t="s">
        <v>48</v>
      </c>
      <c r="C46" s="7">
        <v>1541</v>
      </c>
      <c r="D46" s="7" t="s">
        <v>36</v>
      </c>
      <c r="E46" s="7"/>
      <c r="F46" s="7" t="s">
        <v>26</v>
      </c>
      <c r="G46" s="7">
        <v>8</v>
      </c>
      <c r="H46" s="7">
        <v>22</v>
      </c>
      <c r="I46" s="7">
        <v>1</v>
      </c>
      <c r="J46" s="7">
        <v>8</v>
      </c>
      <c r="K46" s="7">
        <v>22</v>
      </c>
    </row>
    <row r="47" spans="1:28" x14ac:dyDescent="0.3">
      <c r="A47" s="29">
        <v>20230119</v>
      </c>
      <c r="B47" s="32" t="s">
        <v>49</v>
      </c>
      <c r="C47">
        <v>1686</v>
      </c>
      <c r="D47" t="s">
        <v>55</v>
      </c>
      <c r="E47" s="2"/>
      <c r="F47" s="2" t="s">
        <v>26</v>
      </c>
      <c r="G47" s="2">
        <v>31</v>
      </c>
      <c r="H47" s="2">
        <v>20</v>
      </c>
      <c r="I47" s="2">
        <v>1</v>
      </c>
      <c r="J47" s="2">
        <v>20</v>
      </c>
      <c r="K47" s="2">
        <v>31</v>
      </c>
      <c r="L47" t="s">
        <v>56</v>
      </c>
    </row>
    <row r="48" spans="1:28" x14ac:dyDescent="0.3">
      <c r="A48" s="30">
        <v>20230119</v>
      </c>
      <c r="B48" s="28" t="s">
        <v>49</v>
      </c>
      <c r="C48">
        <v>1686</v>
      </c>
      <c r="D48" t="s">
        <v>55</v>
      </c>
      <c r="F48" t="s">
        <v>26</v>
      </c>
      <c r="G48">
        <v>28</v>
      </c>
      <c r="H48">
        <v>29</v>
      </c>
      <c r="I48">
        <v>5</v>
      </c>
      <c r="J48">
        <v>29</v>
      </c>
      <c r="K48">
        <v>28</v>
      </c>
      <c r="L48" t="s">
        <v>57</v>
      </c>
    </row>
    <row r="49" spans="1:12" x14ac:dyDescent="0.3">
      <c r="A49" s="30">
        <v>20230119</v>
      </c>
      <c r="B49" s="28" t="s">
        <v>49</v>
      </c>
      <c r="C49">
        <v>1686</v>
      </c>
      <c r="D49" t="s">
        <v>55</v>
      </c>
      <c r="F49" t="s">
        <v>26</v>
      </c>
      <c r="G49">
        <v>16</v>
      </c>
      <c r="H49">
        <v>12</v>
      </c>
      <c r="I49">
        <v>0</v>
      </c>
      <c r="J49">
        <v>12</v>
      </c>
      <c r="K49">
        <v>16</v>
      </c>
    </row>
    <row r="50" spans="1:12" x14ac:dyDescent="0.3">
      <c r="A50" s="31">
        <v>20230119</v>
      </c>
      <c r="B50" s="33" t="s">
        <v>49</v>
      </c>
      <c r="C50" s="7">
        <v>1686</v>
      </c>
      <c r="D50" t="s">
        <v>55</v>
      </c>
      <c r="E50" s="7"/>
      <c r="F50" s="7" t="s">
        <v>26</v>
      </c>
      <c r="G50" s="7">
        <v>15</v>
      </c>
      <c r="H50" s="7">
        <v>15</v>
      </c>
      <c r="I50" s="7">
        <v>1</v>
      </c>
      <c r="J50" s="7">
        <v>15</v>
      </c>
      <c r="K50" s="7">
        <v>15</v>
      </c>
    </row>
    <row r="51" spans="1:12" x14ac:dyDescent="0.3">
      <c r="A51" s="29">
        <v>20230119</v>
      </c>
      <c r="B51" s="32" t="s">
        <v>50</v>
      </c>
      <c r="C51" s="2">
        <v>1685</v>
      </c>
      <c r="D51" s="2" t="s">
        <v>14</v>
      </c>
      <c r="E51" s="2"/>
      <c r="F51" s="2" t="s">
        <v>26</v>
      </c>
      <c r="G51" s="2">
        <v>3</v>
      </c>
      <c r="H51" s="2">
        <v>9</v>
      </c>
      <c r="I51" s="2">
        <v>1</v>
      </c>
      <c r="J51" s="2">
        <v>9</v>
      </c>
      <c r="K51" s="2">
        <v>3</v>
      </c>
      <c r="L51" t="s">
        <v>58</v>
      </c>
    </row>
    <row r="52" spans="1:12" x14ac:dyDescent="0.3">
      <c r="A52" s="30">
        <v>20230119</v>
      </c>
      <c r="B52" s="28" t="s">
        <v>50</v>
      </c>
      <c r="C52">
        <v>1685</v>
      </c>
      <c r="D52" t="s">
        <v>14</v>
      </c>
      <c r="F52" t="s">
        <v>26</v>
      </c>
      <c r="G52">
        <v>8</v>
      </c>
      <c r="H52">
        <v>8</v>
      </c>
      <c r="I52">
        <v>0</v>
      </c>
      <c r="J52">
        <v>8</v>
      </c>
      <c r="K52">
        <v>8</v>
      </c>
      <c r="L52" t="s">
        <v>59</v>
      </c>
    </row>
    <row r="53" spans="1:12" x14ac:dyDescent="0.3">
      <c r="A53" s="30">
        <v>20230119</v>
      </c>
      <c r="B53" s="28" t="s">
        <v>50</v>
      </c>
      <c r="C53">
        <v>1685</v>
      </c>
      <c r="D53" t="s">
        <v>14</v>
      </c>
      <c r="F53" t="s">
        <v>26</v>
      </c>
      <c r="G53">
        <v>11</v>
      </c>
      <c r="H53">
        <v>12</v>
      </c>
      <c r="I53">
        <v>0</v>
      </c>
      <c r="J53">
        <v>12</v>
      </c>
      <c r="K53">
        <v>11</v>
      </c>
    </row>
    <row r="54" spans="1:12" x14ac:dyDescent="0.3">
      <c r="A54" s="31">
        <v>20230119</v>
      </c>
      <c r="B54" s="33" t="s">
        <v>50</v>
      </c>
      <c r="C54" s="7">
        <v>1685</v>
      </c>
      <c r="D54" s="7" t="s">
        <v>14</v>
      </c>
      <c r="E54" s="7"/>
      <c r="F54" s="7" t="s">
        <v>26</v>
      </c>
      <c r="G54" s="7">
        <v>17</v>
      </c>
      <c r="H54" s="7">
        <v>12</v>
      </c>
      <c r="I54" s="7">
        <v>0</v>
      </c>
      <c r="J54" s="7">
        <v>12</v>
      </c>
      <c r="K54" s="7">
        <v>17</v>
      </c>
    </row>
    <row r="55" spans="1:12" x14ac:dyDescent="0.3">
      <c r="A55" s="29">
        <v>20230119</v>
      </c>
      <c r="B55" s="32" t="s">
        <v>51</v>
      </c>
      <c r="C55" s="2">
        <v>1711</v>
      </c>
      <c r="D55" t="s">
        <v>14</v>
      </c>
      <c r="E55" s="2"/>
      <c r="F55" s="2" t="s">
        <v>26</v>
      </c>
      <c r="G55" s="2">
        <v>4</v>
      </c>
      <c r="H55" s="2">
        <v>15</v>
      </c>
      <c r="I55" s="2">
        <v>0</v>
      </c>
      <c r="J55" s="2">
        <v>4</v>
      </c>
      <c r="K55" s="2">
        <v>15</v>
      </c>
      <c r="L55" t="s">
        <v>60</v>
      </c>
    </row>
    <row r="56" spans="1:12" x14ac:dyDescent="0.3">
      <c r="A56" s="30">
        <v>20230119</v>
      </c>
      <c r="B56" s="28" t="s">
        <v>51</v>
      </c>
      <c r="C56">
        <v>1711</v>
      </c>
      <c r="D56" t="s">
        <v>14</v>
      </c>
      <c r="F56" t="s">
        <v>26</v>
      </c>
      <c r="G56">
        <v>7</v>
      </c>
      <c r="H56">
        <v>11</v>
      </c>
      <c r="I56">
        <v>1</v>
      </c>
      <c r="J56">
        <v>7</v>
      </c>
      <c r="K56">
        <v>11</v>
      </c>
      <c r="L56" t="s">
        <v>61</v>
      </c>
    </row>
    <row r="57" spans="1:12" x14ac:dyDescent="0.3">
      <c r="A57" s="30">
        <v>20230119</v>
      </c>
      <c r="B57" s="28" t="s">
        <v>51</v>
      </c>
      <c r="C57">
        <v>1711</v>
      </c>
      <c r="D57" t="s">
        <v>14</v>
      </c>
      <c r="F57" t="s">
        <v>26</v>
      </c>
      <c r="G57">
        <v>6</v>
      </c>
      <c r="H57">
        <v>20</v>
      </c>
      <c r="I57">
        <v>0</v>
      </c>
      <c r="J57">
        <v>6</v>
      </c>
      <c r="K57">
        <v>20</v>
      </c>
    </row>
    <row r="58" spans="1:12" x14ac:dyDescent="0.3">
      <c r="A58" s="31">
        <v>20230119</v>
      </c>
      <c r="B58" s="33" t="s">
        <v>51</v>
      </c>
      <c r="C58" s="7">
        <v>1711</v>
      </c>
      <c r="D58" s="7" t="s">
        <v>14</v>
      </c>
      <c r="E58" s="7"/>
      <c r="F58" s="7" t="s">
        <v>26</v>
      </c>
      <c r="G58" s="7">
        <v>5</v>
      </c>
      <c r="H58" s="7">
        <v>14</v>
      </c>
      <c r="I58" s="7">
        <v>0</v>
      </c>
      <c r="J58" s="7">
        <v>5</v>
      </c>
      <c r="K58" s="7">
        <v>14</v>
      </c>
    </row>
    <row r="59" spans="1:12" x14ac:dyDescent="0.3">
      <c r="A59" s="29">
        <v>20230119</v>
      </c>
      <c r="B59" s="32" t="s">
        <v>52</v>
      </c>
      <c r="C59" s="2">
        <v>1691</v>
      </c>
      <c r="D59" s="2" t="s">
        <v>6</v>
      </c>
      <c r="E59" s="2"/>
      <c r="F59" s="2" t="s">
        <v>26</v>
      </c>
      <c r="G59" s="2">
        <v>4</v>
      </c>
      <c r="H59" s="2">
        <v>19</v>
      </c>
      <c r="I59" s="2">
        <v>1</v>
      </c>
      <c r="J59" s="2">
        <v>4</v>
      </c>
      <c r="K59" s="2">
        <v>19</v>
      </c>
      <c r="L59" t="s">
        <v>60</v>
      </c>
    </row>
    <row r="60" spans="1:12" x14ac:dyDescent="0.3">
      <c r="A60" s="30">
        <v>20230119</v>
      </c>
      <c r="B60" s="28" t="s">
        <v>52</v>
      </c>
      <c r="C60">
        <v>1691</v>
      </c>
      <c r="D60" t="s">
        <v>6</v>
      </c>
      <c r="F60" t="s">
        <v>26</v>
      </c>
      <c r="G60">
        <v>4</v>
      </c>
      <c r="H60">
        <v>6</v>
      </c>
      <c r="I60">
        <v>0</v>
      </c>
      <c r="J60">
        <v>4</v>
      </c>
      <c r="K60">
        <v>6</v>
      </c>
      <c r="L60" t="s">
        <v>62</v>
      </c>
    </row>
    <row r="61" spans="1:12" x14ac:dyDescent="0.3">
      <c r="A61" s="30">
        <v>20230119</v>
      </c>
      <c r="B61" s="28" t="s">
        <v>52</v>
      </c>
      <c r="C61">
        <v>1691</v>
      </c>
      <c r="D61" t="s">
        <v>6</v>
      </c>
      <c r="F61" t="s">
        <v>26</v>
      </c>
      <c r="G61">
        <v>3</v>
      </c>
      <c r="H61">
        <v>18</v>
      </c>
      <c r="I61">
        <v>0</v>
      </c>
      <c r="J61">
        <v>3</v>
      </c>
      <c r="K61">
        <v>18</v>
      </c>
    </row>
    <row r="62" spans="1:12" x14ac:dyDescent="0.3">
      <c r="A62" s="31">
        <v>20230119</v>
      </c>
      <c r="B62" s="33" t="s">
        <v>52</v>
      </c>
      <c r="C62" s="7">
        <v>1691</v>
      </c>
      <c r="D62" s="7" t="s">
        <v>6</v>
      </c>
      <c r="E62" s="7"/>
      <c r="F62" s="7" t="s">
        <v>26</v>
      </c>
      <c r="G62" s="7">
        <v>7</v>
      </c>
      <c r="H62" s="7">
        <v>14</v>
      </c>
      <c r="I62" s="7">
        <v>0</v>
      </c>
      <c r="J62" s="7">
        <v>7</v>
      </c>
      <c r="K62" s="7">
        <v>14</v>
      </c>
    </row>
    <row r="64" spans="1:12" x14ac:dyDescent="0.3">
      <c r="A64" s="17" t="s">
        <v>8</v>
      </c>
      <c r="B64" s="34" t="s">
        <v>0</v>
      </c>
      <c r="C64" s="34" t="s">
        <v>1</v>
      </c>
      <c r="D64" s="34" t="s">
        <v>2</v>
      </c>
      <c r="E64" s="34" t="s">
        <v>7</v>
      </c>
      <c r="F64" s="34" t="s">
        <v>25</v>
      </c>
      <c r="G64" s="34" t="s">
        <v>33</v>
      </c>
      <c r="H64" s="34" t="s">
        <v>3</v>
      </c>
      <c r="I64" s="18" t="s">
        <v>4</v>
      </c>
      <c r="J64" s="17" t="s">
        <v>42</v>
      </c>
      <c r="K64" s="18" t="s">
        <v>43</v>
      </c>
    </row>
    <row r="65" spans="1:12" x14ac:dyDescent="0.3">
      <c r="A65" s="39">
        <v>20230705</v>
      </c>
      <c r="B65" s="39" t="s">
        <v>70</v>
      </c>
      <c r="C65">
        <v>2521</v>
      </c>
      <c r="D65" t="s">
        <v>71</v>
      </c>
      <c r="E65">
        <v>1</v>
      </c>
      <c r="F65" t="s">
        <v>72</v>
      </c>
      <c r="G65">
        <v>29</v>
      </c>
      <c r="H65">
        <v>19</v>
      </c>
      <c r="I65">
        <v>0</v>
      </c>
      <c r="J65">
        <v>19</v>
      </c>
      <c r="K65">
        <v>29</v>
      </c>
      <c r="L65" t="s">
        <v>58</v>
      </c>
    </row>
    <row r="66" spans="1:12" x14ac:dyDescent="0.3">
      <c r="A66" s="39">
        <v>20230705</v>
      </c>
      <c r="B66" s="39" t="s">
        <v>70</v>
      </c>
      <c r="C66">
        <v>2521</v>
      </c>
      <c r="D66" t="s">
        <v>71</v>
      </c>
      <c r="E66">
        <v>2</v>
      </c>
      <c r="F66" t="s">
        <v>72</v>
      </c>
      <c r="G66">
        <v>22</v>
      </c>
      <c r="H66">
        <v>9</v>
      </c>
      <c r="I66">
        <v>0</v>
      </c>
      <c r="J66">
        <v>9</v>
      </c>
      <c r="K66">
        <v>22</v>
      </c>
      <c r="L66" t="s">
        <v>73</v>
      </c>
    </row>
    <row r="67" spans="1:12" x14ac:dyDescent="0.3">
      <c r="A67" s="39">
        <v>20230705</v>
      </c>
      <c r="B67" s="39" t="s">
        <v>70</v>
      </c>
      <c r="C67">
        <v>2521</v>
      </c>
      <c r="D67" t="s">
        <v>71</v>
      </c>
      <c r="E67">
        <v>3</v>
      </c>
      <c r="F67" t="s">
        <v>72</v>
      </c>
      <c r="G67">
        <v>21</v>
      </c>
      <c r="H67">
        <v>8</v>
      </c>
      <c r="I67">
        <v>0</v>
      </c>
      <c r="J67">
        <v>8</v>
      </c>
      <c r="K67">
        <v>21</v>
      </c>
    </row>
    <row r="68" spans="1:12" x14ac:dyDescent="0.3">
      <c r="A68" s="39">
        <v>20230705</v>
      </c>
      <c r="B68" s="39" t="s">
        <v>70</v>
      </c>
      <c r="C68">
        <v>2521</v>
      </c>
      <c r="D68" t="s">
        <v>71</v>
      </c>
      <c r="E68">
        <v>4</v>
      </c>
      <c r="F68" t="s">
        <v>72</v>
      </c>
      <c r="G68">
        <v>22</v>
      </c>
      <c r="H68">
        <v>5</v>
      </c>
      <c r="I68">
        <v>0</v>
      </c>
      <c r="J68">
        <v>5</v>
      </c>
      <c r="K68">
        <v>22</v>
      </c>
    </row>
    <row r="69" spans="1:12" x14ac:dyDescent="0.3">
      <c r="A69" s="40">
        <v>20230705</v>
      </c>
      <c r="B69" s="40" t="s">
        <v>70</v>
      </c>
      <c r="C69" s="7">
        <v>2521</v>
      </c>
      <c r="D69" s="7" t="s">
        <v>71</v>
      </c>
      <c r="E69" s="7">
        <v>5</v>
      </c>
      <c r="F69" s="7" t="s">
        <v>72</v>
      </c>
      <c r="G69" s="7">
        <v>8</v>
      </c>
      <c r="H69" s="7">
        <v>9</v>
      </c>
      <c r="I69" s="7">
        <v>0</v>
      </c>
      <c r="J69" s="7">
        <v>9</v>
      </c>
      <c r="K69" s="7">
        <v>8</v>
      </c>
    </row>
    <row r="70" spans="1:12" x14ac:dyDescent="0.3">
      <c r="A70" s="39">
        <v>20230705</v>
      </c>
      <c r="B70" s="39" t="s">
        <v>74</v>
      </c>
      <c r="C70" s="35">
        <v>2518</v>
      </c>
      <c r="D70" t="s">
        <v>71</v>
      </c>
      <c r="E70" s="35">
        <v>1</v>
      </c>
      <c r="F70" s="35" t="s">
        <v>72</v>
      </c>
      <c r="G70" s="35">
        <v>4</v>
      </c>
      <c r="H70" s="35">
        <v>3</v>
      </c>
      <c r="I70" s="35">
        <v>0</v>
      </c>
      <c r="J70" s="35">
        <v>3</v>
      </c>
      <c r="K70" s="35">
        <v>4</v>
      </c>
      <c r="L70" t="s">
        <v>58</v>
      </c>
    </row>
    <row r="71" spans="1:12" x14ac:dyDescent="0.3">
      <c r="A71" s="39">
        <v>20230705</v>
      </c>
      <c r="B71" s="39" t="s">
        <v>74</v>
      </c>
      <c r="C71" s="35">
        <v>2518</v>
      </c>
      <c r="D71" t="s">
        <v>71</v>
      </c>
      <c r="E71" s="35">
        <v>2</v>
      </c>
      <c r="F71" s="35" t="s">
        <v>72</v>
      </c>
      <c r="G71" s="35">
        <v>22</v>
      </c>
      <c r="H71" s="35">
        <v>15</v>
      </c>
      <c r="I71" s="35">
        <v>0</v>
      </c>
      <c r="J71" s="35">
        <v>15</v>
      </c>
      <c r="K71" s="35">
        <v>22</v>
      </c>
      <c r="L71" t="s">
        <v>73</v>
      </c>
    </row>
    <row r="72" spans="1:12" x14ac:dyDescent="0.3">
      <c r="A72" s="39">
        <v>20230705</v>
      </c>
      <c r="B72" s="39" t="s">
        <v>74</v>
      </c>
      <c r="C72" s="35">
        <v>2518</v>
      </c>
      <c r="D72" t="s">
        <v>71</v>
      </c>
      <c r="E72" s="35">
        <v>3</v>
      </c>
      <c r="F72" s="35" t="s">
        <v>72</v>
      </c>
      <c r="G72" s="35">
        <v>15</v>
      </c>
      <c r="H72" s="35">
        <v>15</v>
      </c>
      <c r="I72" s="35">
        <v>0</v>
      </c>
      <c r="J72" s="35">
        <v>15</v>
      </c>
      <c r="K72" s="35">
        <v>15</v>
      </c>
    </row>
    <row r="73" spans="1:12" x14ac:dyDescent="0.3">
      <c r="A73" s="39">
        <v>20230710</v>
      </c>
      <c r="B73" s="39" t="s">
        <v>74</v>
      </c>
      <c r="C73" s="35">
        <v>2518</v>
      </c>
      <c r="D73" t="s">
        <v>71</v>
      </c>
      <c r="E73" s="35">
        <v>4</v>
      </c>
      <c r="F73" s="35" t="s">
        <v>72</v>
      </c>
      <c r="G73" s="35">
        <v>54</v>
      </c>
      <c r="H73" s="35">
        <v>23</v>
      </c>
      <c r="I73" s="35">
        <v>1</v>
      </c>
      <c r="J73" s="35">
        <v>23</v>
      </c>
      <c r="K73" s="35">
        <v>54</v>
      </c>
    </row>
    <row r="74" spans="1:12" x14ac:dyDescent="0.3">
      <c r="A74" s="40">
        <v>20230710</v>
      </c>
      <c r="B74" s="40" t="s">
        <v>74</v>
      </c>
      <c r="C74" s="41">
        <v>2518</v>
      </c>
      <c r="D74" s="7" t="s">
        <v>71</v>
      </c>
      <c r="E74" s="41">
        <v>5</v>
      </c>
      <c r="F74" s="41" t="s">
        <v>75</v>
      </c>
      <c r="G74" s="41">
        <v>44</v>
      </c>
      <c r="H74" s="41">
        <v>26</v>
      </c>
      <c r="I74" s="41">
        <v>1</v>
      </c>
      <c r="J74" s="41">
        <v>26</v>
      </c>
      <c r="K74" s="41">
        <v>44</v>
      </c>
    </row>
  </sheetData>
  <mergeCells count="6">
    <mergeCell ref="A40:K40"/>
    <mergeCell ref="A1:I1"/>
    <mergeCell ref="M2:R2"/>
    <mergeCell ref="A15:I15"/>
    <mergeCell ref="A22:I22"/>
    <mergeCell ref="A31:I31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Solbjørg Østergaard Feld-Jakobsen</dc:creator>
  <cp:lastModifiedBy>Asami Tanimura</cp:lastModifiedBy>
  <dcterms:created xsi:type="dcterms:W3CDTF">2022-09-26T10:22:27Z</dcterms:created>
  <dcterms:modified xsi:type="dcterms:W3CDTF">2025-01-03T19:52:31Z</dcterms:modified>
</cp:coreProperties>
</file>