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0" yWindow="0" windowWidth="23016" windowHeight="7176"/>
  </bookViews>
  <sheets>
    <sheet name="AP histogr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E29" i="1"/>
  <c r="E30" i="1"/>
  <c r="E31" i="1"/>
  <c r="E32" i="1"/>
  <c r="E28" i="1"/>
  <c r="D32" i="1"/>
  <c r="D29" i="1"/>
  <c r="D30" i="1"/>
  <c r="D31" i="1"/>
  <c r="D28" i="1"/>
  <c r="V11" i="1"/>
  <c r="L18" i="1"/>
  <c r="M19" i="1" l="1"/>
  <c r="B13" i="1"/>
  <c r="C20" i="1"/>
  <c r="O23" i="1"/>
  <c r="U16" i="1"/>
  <c r="F22" i="1"/>
  <c r="G22" i="1"/>
  <c r="H22" i="1"/>
  <c r="I22" i="1"/>
  <c r="J22" i="1"/>
  <c r="N22" i="1"/>
  <c r="O22" i="1"/>
  <c r="C22" i="1"/>
  <c r="E21" i="1"/>
  <c r="F21" i="1"/>
  <c r="I21" i="1"/>
  <c r="M21" i="1"/>
  <c r="N21" i="1"/>
  <c r="O21" i="1"/>
  <c r="E20" i="1"/>
  <c r="H20" i="1"/>
  <c r="I20" i="1"/>
  <c r="J20" i="1"/>
  <c r="K20" i="1"/>
  <c r="O20" i="1"/>
  <c r="G19" i="1"/>
  <c r="H19" i="1"/>
  <c r="I19" i="1"/>
  <c r="J19" i="1"/>
  <c r="O19" i="1"/>
  <c r="C19" i="1"/>
  <c r="E18" i="1"/>
  <c r="F18" i="1"/>
  <c r="G18" i="1"/>
  <c r="H18" i="1"/>
  <c r="M18" i="1"/>
  <c r="N18" i="1"/>
  <c r="O18" i="1"/>
  <c r="C18" i="1"/>
  <c r="C14" i="1"/>
  <c r="O14" i="1" s="1"/>
  <c r="D14" i="1"/>
  <c r="E22" i="1" s="1"/>
  <c r="E14" i="1"/>
  <c r="F14" i="1"/>
  <c r="G14" i="1"/>
  <c r="H14" i="1"/>
  <c r="I14" i="1"/>
  <c r="J14" i="1"/>
  <c r="K22" i="1" s="1"/>
  <c r="K14" i="1"/>
  <c r="L22" i="1" s="1"/>
  <c r="L14" i="1"/>
  <c r="M22" i="1" s="1"/>
  <c r="M14" i="1"/>
  <c r="N14" i="1"/>
  <c r="B14" i="1"/>
  <c r="C13" i="1"/>
  <c r="D21" i="1" s="1"/>
  <c r="D13" i="1"/>
  <c r="E13" i="1"/>
  <c r="F13" i="1"/>
  <c r="G21" i="1" s="1"/>
  <c r="G13" i="1"/>
  <c r="H21" i="1" s="1"/>
  <c r="H13" i="1"/>
  <c r="I13" i="1"/>
  <c r="J21" i="1" s="1"/>
  <c r="J13" i="1"/>
  <c r="K21" i="1" s="1"/>
  <c r="K13" i="1"/>
  <c r="L21" i="1" s="1"/>
  <c r="L13" i="1"/>
  <c r="M13" i="1"/>
  <c r="N13" i="1"/>
  <c r="O13" i="1"/>
  <c r="C12" i="1"/>
  <c r="D20" i="1" s="1"/>
  <c r="D12" i="1"/>
  <c r="E12" i="1"/>
  <c r="F20" i="1" s="1"/>
  <c r="F12" i="1"/>
  <c r="G20" i="1" s="1"/>
  <c r="G12" i="1"/>
  <c r="H12" i="1"/>
  <c r="I12" i="1"/>
  <c r="J12" i="1"/>
  <c r="K12" i="1"/>
  <c r="L20" i="1" s="1"/>
  <c r="L12" i="1"/>
  <c r="M20" i="1" s="1"/>
  <c r="M12" i="1"/>
  <c r="N20" i="1" s="1"/>
  <c r="N12" i="1"/>
  <c r="B12" i="1"/>
  <c r="O12" i="1" s="1"/>
  <c r="C11" i="1"/>
  <c r="D19" i="1" s="1"/>
  <c r="D11" i="1"/>
  <c r="E19" i="1" s="1"/>
  <c r="E11" i="1"/>
  <c r="F19" i="1" s="1"/>
  <c r="F11" i="1"/>
  <c r="G11" i="1"/>
  <c r="H11" i="1"/>
  <c r="I11" i="1"/>
  <c r="J11" i="1"/>
  <c r="K19" i="1" s="1"/>
  <c r="K11" i="1"/>
  <c r="L19" i="1" s="1"/>
  <c r="L11" i="1"/>
  <c r="M11" i="1"/>
  <c r="N19" i="1" s="1"/>
  <c r="N11" i="1"/>
  <c r="B11" i="1"/>
  <c r="N10" i="1"/>
  <c r="C10" i="1"/>
  <c r="D18" i="1" s="1"/>
  <c r="D10" i="1"/>
  <c r="E10" i="1"/>
  <c r="F10" i="1"/>
  <c r="G10" i="1"/>
  <c r="H10" i="1"/>
  <c r="I18" i="1" s="1"/>
  <c r="I10" i="1"/>
  <c r="J18" i="1" s="1"/>
  <c r="J10" i="1"/>
  <c r="K18" i="1" s="1"/>
  <c r="K10" i="1"/>
  <c r="L10" i="1"/>
  <c r="M10" i="1"/>
  <c r="B10" i="1"/>
  <c r="O10" i="1" s="1"/>
  <c r="O2" i="1"/>
  <c r="O3" i="1"/>
  <c r="O4" i="1"/>
  <c r="O6" i="1"/>
  <c r="O5" i="1"/>
  <c r="O11" i="1" l="1"/>
  <c r="F23" i="1"/>
  <c r="G23" i="1"/>
  <c r="E23" i="1"/>
  <c r="K23" i="1"/>
  <c r="J23" i="1"/>
  <c r="N23" i="1"/>
  <c r="M23" i="1"/>
  <c r="D22" i="1"/>
  <c r="L23" i="1"/>
  <c r="D23" i="1"/>
  <c r="H23" i="1"/>
  <c r="I23" i="1"/>
  <c r="C21" i="1"/>
  <c r="C23" i="1" s="1"/>
  <c r="AH15" i="1"/>
  <c r="W15" i="1"/>
  <c r="X15" i="1"/>
  <c r="Y15" i="1"/>
  <c r="Z15" i="1"/>
  <c r="AA15" i="1"/>
  <c r="AB15" i="1"/>
  <c r="AC15" i="1"/>
  <c r="AD15" i="1"/>
  <c r="AE15" i="1"/>
  <c r="AF15" i="1"/>
  <c r="AG15" i="1"/>
  <c r="V15" i="1"/>
  <c r="AH6" i="1"/>
  <c r="W14" i="1" l="1"/>
  <c r="X14" i="1"/>
  <c r="Y14" i="1"/>
  <c r="Z14" i="1"/>
  <c r="AA14" i="1"/>
  <c r="AB14" i="1"/>
  <c r="AC14" i="1"/>
  <c r="AD14" i="1"/>
  <c r="AE14" i="1"/>
  <c r="AF14" i="1"/>
  <c r="AG14" i="1"/>
  <c r="AH14" i="1"/>
  <c r="V14" i="1"/>
  <c r="W13" i="1"/>
  <c r="X13" i="1"/>
  <c r="Y13" i="1"/>
  <c r="Z13" i="1"/>
  <c r="AA13" i="1"/>
  <c r="AB13" i="1"/>
  <c r="AC13" i="1"/>
  <c r="AD13" i="1"/>
  <c r="AE13" i="1"/>
  <c r="AF13" i="1"/>
  <c r="AG13" i="1"/>
  <c r="AH13" i="1"/>
  <c r="V13" i="1"/>
  <c r="W12" i="1"/>
  <c r="X12" i="1"/>
  <c r="Y12" i="1"/>
  <c r="Z12" i="1"/>
  <c r="AA12" i="1"/>
  <c r="AB12" i="1"/>
  <c r="AC12" i="1"/>
  <c r="AD12" i="1"/>
  <c r="AE12" i="1"/>
  <c r="AF12" i="1"/>
  <c r="AG12" i="1"/>
  <c r="AH12" i="1"/>
  <c r="V12" i="1"/>
  <c r="W11" i="1"/>
  <c r="X11" i="1"/>
  <c r="Y11" i="1"/>
  <c r="Z11" i="1"/>
  <c r="AA11" i="1"/>
  <c r="AB11" i="1"/>
  <c r="AC11" i="1"/>
  <c r="AD11" i="1"/>
  <c r="AE11" i="1"/>
  <c r="AE16" i="1" s="1"/>
  <c r="AF11" i="1"/>
  <c r="AG11" i="1"/>
  <c r="AH11" i="1"/>
  <c r="AH3" i="1"/>
  <c r="AH4" i="1"/>
  <c r="AH5" i="1"/>
  <c r="AH2" i="1"/>
  <c r="W16" i="1" l="1"/>
  <c r="AD16" i="1"/>
  <c r="AC16" i="1"/>
  <c r="AB16" i="1"/>
  <c r="Z16" i="1"/>
  <c r="V16" i="1"/>
  <c r="AH16" i="1"/>
  <c r="AG16" i="1"/>
  <c r="Y16" i="1"/>
  <c r="AA16" i="1"/>
  <c r="AF16" i="1"/>
  <c r="X16" i="1"/>
</calcChain>
</file>

<file path=xl/sharedStrings.xml><?xml version="1.0" encoding="utf-8"?>
<sst xmlns="http://schemas.openxmlformats.org/spreadsheetml/2006/main" count="42" uniqueCount="16">
  <si>
    <t>AT297</t>
  </si>
  <si>
    <t>AT296</t>
  </si>
  <si>
    <t>AT295</t>
  </si>
  <si>
    <t>AT293</t>
  </si>
  <si>
    <t>sum</t>
  </si>
  <si>
    <t>AT294</t>
  </si>
  <si>
    <t xml:space="preserve">AT293 </t>
  </si>
  <si>
    <t>DEn</t>
  </si>
  <si>
    <t>CLA</t>
  </si>
  <si>
    <t>CLA+DEn</t>
  </si>
  <si>
    <t>normalized</t>
  </si>
  <si>
    <t>median</t>
  </si>
  <si>
    <t xml:space="preserve">AP&gt;0 </t>
  </si>
  <si>
    <t>AP&lt;0</t>
  </si>
  <si>
    <t>Median</t>
  </si>
  <si>
    <t>sign rank test p = 0.0313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</si>
</sst>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histogram'!$U$11:$AH$11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>
                  <c:v>0.17499999999999999</c:v>
                </c:pt>
                <c:pt idx="4">
                  <c:v>0.17499999999999999</c:v>
                </c:pt>
                <c:pt idx="5">
                  <c:v>0.17499999999999999</c:v>
                </c:pt>
                <c:pt idx="6">
                  <c:v>0.16250000000000001</c:v>
                </c:pt>
                <c:pt idx="7">
                  <c:v>0.13750000000000001</c:v>
                </c:pt>
                <c:pt idx="8">
                  <c:v>2.5000000000000001E-2</c:v>
                </c:pt>
                <c:pt idx="9">
                  <c:v>3.7499999999999999E-2</c:v>
                </c:pt>
                <c:pt idx="10">
                  <c:v>2.5000000000000001E-2</c:v>
                </c:pt>
                <c:pt idx="11">
                  <c:v>3.7499999999999999E-2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01-4456-9E7C-B0D7A56F002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histogram'!$U$12:$AH$12</c:f>
              <c:numCache>
                <c:formatCode>General</c:formatCode>
                <c:ptCount val="14"/>
                <c:pt idx="0">
                  <c:v>0</c:v>
                </c:pt>
                <c:pt idx="1">
                  <c:v>3.0303030303030304E-2</c:v>
                </c:pt>
                <c:pt idx="2">
                  <c:v>0.10606060606060606</c:v>
                </c:pt>
                <c:pt idx="3">
                  <c:v>0.16666666666666666</c:v>
                </c:pt>
                <c:pt idx="4">
                  <c:v>0.17424242424242425</c:v>
                </c:pt>
                <c:pt idx="5">
                  <c:v>0.17424242424242425</c:v>
                </c:pt>
                <c:pt idx="6">
                  <c:v>0.17424242424242425</c:v>
                </c:pt>
                <c:pt idx="7">
                  <c:v>8.3333333333333329E-2</c:v>
                </c:pt>
                <c:pt idx="8">
                  <c:v>2.2727272727272728E-2</c:v>
                </c:pt>
                <c:pt idx="9">
                  <c:v>2.2727272727272728E-2</c:v>
                </c:pt>
                <c:pt idx="10">
                  <c:v>1.5151515151515152E-2</c:v>
                </c:pt>
                <c:pt idx="11">
                  <c:v>2.2727272727272728E-2</c:v>
                </c:pt>
                <c:pt idx="12">
                  <c:v>7.575757575757576E-3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01-4456-9E7C-B0D7A56F002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histogram'!$U$13:$AH$13</c:f>
              <c:numCache>
                <c:formatCode>General</c:formatCode>
                <c:ptCount val="14"/>
                <c:pt idx="0">
                  <c:v>0</c:v>
                </c:pt>
                <c:pt idx="1">
                  <c:v>0.15254237288135594</c:v>
                </c:pt>
                <c:pt idx="2">
                  <c:v>0.16949152542372881</c:v>
                </c:pt>
                <c:pt idx="3">
                  <c:v>0.13559322033898305</c:v>
                </c:pt>
                <c:pt idx="4">
                  <c:v>0.13559322033898305</c:v>
                </c:pt>
                <c:pt idx="5">
                  <c:v>0.13559322033898305</c:v>
                </c:pt>
                <c:pt idx="6">
                  <c:v>0.13559322033898305</c:v>
                </c:pt>
                <c:pt idx="7">
                  <c:v>0.11864406779661017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1.6949152542372881E-2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01-4456-9E7C-B0D7A56F002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histogram'!$U$14:$AH$14</c:f>
              <c:numCache>
                <c:formatCode>General</c:formatCode>
                <c:ptCount val="14"/>
                <c:pt idx="0">
                  <c:v>0</c:v>
                </c:pt>
                <c:pt idx="1">
                  <c:v>6.25E-2</c:v>
                </c:pt>
                <c:pt idx="2">
                  <c:v>0.25</c:v>
                </c:pt>
                <c:pt idx="3">
                  <c:v>0.1875</c:v>
                </c:pt>
                <c:pt idx="4">
                  <c:v>0.1875</c:v>
                </c:pt>
                <c:pt idx="5">
                  <c:v>0.1875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01-4456-9E7C-B0D7A56F002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histogram'!$U$15:$AH$15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0.14942528735632185</c:v>
                </c:pt>
                <c:pt idx="3">
                  <c:v>0.17241379310344829</c:v>
                </c:pt>
                <c:pt idx="4">
                  <c:v>0.17241379310344829</c:v>
                </c:pt>
                <c:pt idx="5">
                  <c:v>0.18390804597701149</c:v>
                </c:pt>
                <c:pt idx="6">
                  <c:v>0.17241379310344829</c:v>
                </c:pt>
                <c:pt idx="7">
                  <c:v>5.7471264367816091E-2</c:v>
                </c:pt>
                <c:pt idx="8">
                  <c:v>2.2988505747126436E-2</c:v>
                </c:pt>
                <c:pt idx="9">
                  <c:v>2.2988505747126436E-2</c:v>
                </c:pt>
                <c:pt idx="10">
                  <c:v>2.2988505747126436E-2</c:v>
                </c:pt>
                <c:pt idx="11">
                  <c:v>2.2988505747126436E-2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C-4D22-A941-90A45BDC1850}"/>
            </c:ext>
          </c:extLst>
        </c:ser>
        <c:ser>
          <c:idx val="5"/>
          <c:order val="5"/>
          <c:spPr>
            <a:ln w="381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'AP histogram'!$U$10:$AH$10</c:f>
              <c:numCache>
                <c:formatCode>General</c:formatCode>
                <c:ptCount val="14"/>
                <c:pt idx="0">
                  <c:v>-4000</c:v>
                </c:pt>
                <c:pt idx="1">
                  <c:v>-3000</c:v>
                </c:pt>
                <c:pt idx="2">
                  <c:v>-2500</c:v>
                </c:pt>
                <c:pt idx="3">
                  <c:v>-2000</c:v>
                </c:pt>
                <c:pt idx="4">
                  <c:v>-1500</c:v>
                </c:pt>
                <c:pt idx="5">
                  <c:v>-1000</c:v>
                </c:pt>
                <c:pt idx="6">
                  <c:v>-500</c:v>
                </c:pt>
                <c:pt idx="7">
                  <c:v>0</c:v>
                </c:pt>
                <c:pt idx="8">
                  <c:v>500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</c:numCache>
            </c:numRef>
          </c:xVal>
          <c:yVal>
            <c:numRef>
              <c:f>'AP histogram'!$U$16:$AH$16</c:f>
              <c:numCache>
                <c:formatCode>General</c:formatCode>
                <c:ptCount val="14"/>
                <c:pt idx="0">
                  <c:v>0</c:v>
                </c:pt>
                <c:pt idx="1">
                  <c:v>3.0303030303030304E-2</c:v>
                </c:pt>
                <c:pt idx="2">
                  <c:v>0.14942528735632185</c:v>
                </c:pt>
                <c:pt idx="3">
                  <c:v>0.17241379310344829</c:v>
                </c:pt>
                <c:pt idx="4">
                  <c:v>0.17424242424242425</c:v>
                </c:pt>
                <c:pt idx="5">
                  <c:v>0.17499999999999999</c:v>
                </c:pt>
                <c:pt idx="6">
                  <c:v>0.16250000000000001</c:v>
                </c:pt>
                <c:pt idx="7">
                  <c:v>8.3333333333333329E-2</c:v>
                </c:pt>
                <c:pt idx="8">
                  <c:v>2.2727272727272728E-2</c:v>
                </c:pt>
                <c:pt idx="9">
                  <c:v>2.2727272727272728E-2</c:v>
                </c:pt>
                <c:pt idx="10">
                  <c:v>1.5151515151515152E-2</c:v>
                </c:pt>
                <c:pt idx="11">
                  <c:v>2.2727272727272728E-2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4C-4D22-A941-90A45BDC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9295"/>
        <c:axId val="127958943"/>
      </c:scatterChart>
      <c:valAx>
        <c:axId val="10939295"/>
        <c:scaling>
          <c:orientation val="minMax"/>
          <c:max val="3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58943"/>
        <c:crosses val="autoZero"/>
        <c:crossBetween val="midCat"/>
      </c:valAx>
      <c:valAx>
        <c:axId val="127958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39295"/>
        <c:crossesAt val="-500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219075</xdr:colOff>
      <xdr:row>19</xdr:row>
      <xdr:rowOff>34290</xdr:rowOff>
    </xdr:from>
    <xdr:to>
      <xdr:col>28</xdr:col>
      <xdr:colOff>523875</xdr:colOff>
      <xdr:row>34</xdr:row>
      <xdr:rowOff>34290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workbookViewId="0">
      <selection activeCell="E39" sqref="E39"/>
    </sheetView>
  </sheetViews>
  <sheetFormatPr defaultRowHeight="14.4" x14ac:dyDescent="0.3"/>
  <cols>
    <col min="1" max="1" width="11" bestFit="1" customWidth="1"/>
  </cols>
  <sheetData>
    <row r="1" spans="1:34" x14ac:dyDescent="0.3">
      <c r="A1" t="s">
        <v>8</v>
      </c>
      <c r="B1">
        <v>-3000</v>
      </c>
      <c r="C1">
        <v>-2500</v>
      </c>
      <c r="D1">
        <v>-2000</v>
      </c>
      <c r="E1">
        <v>-1500</v>
      </c>
      <c r="F1">
        <v>-1000</v>
      </c>
      <c r="G1">
        <v>-500</v>
      </c>
      <c r="H1">
        <v>0</v>
      </c>
      <c r="I1">
        <v>500</v>
      </c>
      <c r="J1">
        <v>1000</v>
      </c>
      <c r="K1">
        <v>1500</v>
      </c>
      <c r="L1">
        <v>2000</v>
      </c>
      <c r="M1">
        <v>2500</v>
      </c>
      <c r="N1">
        <v>3000</v>
      </c>
      <c r="O1" t="s">
        <v>4</v>
      </c>
      <c r="T1" t="s">
        <v>7</v>
      </c>
      <c r="U1">
        <v>-3000</v>
      </c>
      <c r="V1">
        <v>-2500</v>
      </c>
      <c r="W1">
        <v>-2000</v>
      </c>
      <c r="X1">
        <v>-1500</v>
      </c>
      <c r="Y1">
        <v>-1000</v>
      </c>
      <c r="Z1">
        <v>-500</v>
      </c>
      <c r="AA1">
        <v>0</v>
      </c>
      <c r="AB1">
        <v>500</v>
      </c>
      <c r="AC1">
        <v>1000</v>
      </c>
      <c r="AD1">
        <v>1500</v>
      </c>
      <c r="AE1">
        <v>2000</v>
      </c>
      <c r="AF1">
        <v>2500</v>
      </c>
      <c r="AG1">
        <v>3000</v>
      </c>
      <c r="AH1" t="s">
        <v>4</v>
      </c>
    </row>
    <row r="2" spans="1:34" x14ac:dyDescent="0.3">
      <c r="A2" t="s">
        <v>0</v>
      </c>
      <c r="B2">
        <v>0</v>
      </c>
      <c r="C2">
        <v>2</v>
      </c>
      <c r="D2">
        <v>5</v>
      </c>
      <c r="E2">
        <v>6</v>
      </c>
      <c r="F2">
        <v>5</v>
      </c>
      <c r="G2">
        <v>6</v>
      </c>
      <c r="H2">
        <v>6</v>
      </c>
      <c r="I2">
        <v>4</v>
      </c>
      <c r="J2">
        <v>3</v>
      </c>
      <c r="K2">
        <v>3</v>
      </c>
      <c r="L2">
        <v>4</v>
      </c>
      <c r="M2">
        <v>0</v>
      </c>
      <c r="N2">
        <v>0</v>
      </c>
      <c r="O2">
        <f>SUM(B2:N2)</f>
        <v>44</v>
      </c>
      <c r="T2" t="s">
        <v>0</v>
      </c>
      <c r="U2">
        <v>0</v>
      </c>
      <c r="V2">
        <v>4</v>
      </c>
      <c r="W2">
        <v>14</v>
      </c>
      <c r="X2">
        <v>14</v>
      </c>
      <c r="Y2">
        <v>14</v>
      </c>
      <c r="Z2">
        <v>13</v>
      </c>
      <c r="AA2">
        <v>11</v>
      </c>
      <c r="AB2">
        <v>2</v>
      </c>
      <c r="AC2">
        <v>3</v>
      </c>
      <c r="AD2">
        <v>2</v>
      </c>
      <c r="AE2">
        <v>3</v>
      </c>
      <c r="AF2">
        <v>0</v>
      </c>
      <c r="AG2">
        <v>0</v>
      </c>
      <c r="AH2">
        <f>SUM(U2:AG2)</f>
        <v>80</v>
      </c>
    </row>
    <row r="3" spans="1:34" x14ac:dyDescent="0.3">
      <c r="A3" t="s">
        <v>1</v>
      </c>
      <c r="B3">
        <v>0</v>
      </c>
      <c r="C3">
        <v>3</v>
      </c>
      <c r="D3">
        <v>6</v>
      </c>
      <c r="E3">
        <v>7</v>
      </c>
      <c r="F3">
        <v>6</v>
      </c>
      <c r="G3">
        <v>6</v>
      </c>
      <c r="H3">
        <v>7</v>
      </c>
      <c r="I3">
        <v>5</v>
      </c>
      <c r="J3">
        <v>4</v>
      </c>
      <c r="K3">
        <v>4</v>
      </c>
      <c r="L3">
        <v>5</v>
      </c>
      <c r="M3">
        <v>1</v>
      </c>
      <c r="N3">
        <v>0</v>
      </c>
      <c r="O3">
        <f>SUM(B3:N3)</f>
        <v>54</v>
      </c>
      <c r="T3" t="s">
        <v>1</v>
      </c>
      <c r="U3">
        <v>4</v>
      </c>
      <c r="V3">
        <v>14</v>
      </c>
      <c r="W3">
        <v>22</v>
      </c>
      <c r="X3">
        <v>23</v>
      </c>
      <c r="Y3">
        <v>23</v>
      </c>
      <c r="Z3">
        <v>23</v>
      </c>
      <c r="AA3">
        <v>11</v>
      </c>
      <c r="AB3">
        <v>3</v>
      </c>
      <c r="AC3">
        <v>3</v>
      </c>
      <c r="AD3">
        <v>2</v>
      </c>
      <c r="AE3">
        <v>3</v>
      </c>
      <c r="AF3">
        <v>1</v>
      </c>
      <c r="AG3">
        <v>0</v>
      </c>
      <c r="AH3">
        <f t="shared" ref="AH3:AH6" si="0">SUM(U3:AG3)</f>
        <v>132</v>
      </c>
    </row>
    <row r="4" spans="1:34" x14ac:dyDescent="0.3">
      <c r="A4" t="s">
        <v>2</v>
      </c>
      <c r="B4">
        <v>0</v>
      </c>
      <c r="C4">
        <v>1</v>
      </c>
      <c r="D4">
        <v>2</v>
      </c>
      <c r="E4">
        <v>1</v>
      </c>
      <c r="F4">
        <v>1</v>
      </c>
      <c r="G4">
        <v>2</v>
      </c>
      <c r="H4">
        <v>3</v>
      </c>
      <c r="I4">
        <v>2</v>
      </c>
      <c r="J4">
        <v>2</v>
      </c>
      <c r="K4">
        <v>2</v>
      </c>
      <c r="L4">
        <v>2</v>
      </c>
      <c r="M4">
        <v>0</v>
      </c>
      <c r="N4">
        <v>0</v>
      </c>
      <c r="O4">
        <f>SUM(B4:N4)</f>
        <v>18</v>
      </c>
      <c r="T4" t="s">
        <v>2</v>
      </c>
      <c r="U4">
        <v>9</v>
      </c>
      <c r="V4">
        <v>10</v>
      </c>
      <c r="W4">
        <v>8</v>
      </c>
      <c r="X4">
        <v>8</v>
      </c>
      <c r="Y4">
        <v>8</v>
      </c>
      <c r="Z4">
        <v>8</v>
      </c>
      <c r="AA4">
        <v>7</v>
      </c>
      <c r="AB4">
        <v>0</v>
      </c>
      <c r="AC4">
        <v>0</v>
      </c>
      <c r="AD4">
        <v>0</v>
      </c>
      <c r="AE4">
        <v>1</v>
      </c>
      <c r="AF4">
        <v>0</v>
      </c>
      <c r="AG4">
        <v>0</v>
      </c>
      <c r="AH4">
        <f t="shared" si="0"/>
        <v>59</v>
      </c>
    </row>
    <row r="5" spans="1:34" x14ac:dyDescent="0.3">
      <c r="A5" t="s">
        <v>3</v>
      </c>
      <c r="B5">
        <v>1</v>
      </c>
      <c r="C5">
        <v>0</v>
      </c>
      <c r="D5">
        <v>1</v>
      </c>
      <c r="E5">
        <v>1</v>
      </c>
      <c r="F5">
        <v>0</v>
      </c>
      <c r="G5">
        <v>2</v>
      </c>
      <c r="H5">
        <v>1</v>
      </c>
      <c r="I5">
        <v>0</v>
      </c>
      <c r="J5">
        <v>1</v>
      </c>
      <c r="K5">
        <v>0</v>
      </c>
      <c r="L5">
        <v>1</v>
      </c>
      <c r="M5">
        <v>0</v>
      </c>
      <c r="N5">
        <v>0</v>
      </c>
      <c r="O5">
        <f>SUM(B5:N5)</f>
        <v>8</v>
      </c>
      <c r="T5" t="s">
        <v>6</v>
      </c>
      <c r="U5">
        <v>1</v>
      </c>
      <c r="V5">
        <v>4</v>
      </c>
      <c r="W5">
        <v>3</v>
      </c>
      <c r="X5">
        <v>3</v>
      </c>
      <c r="Y5">
        <v>3</v>
      </c>
      <c r="Z5">
        <v>2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f t="shared" si="0"/>
        <v>16</v>
      </c>
    </row>
    <row r="6" spans="1:34" x14ac:dyDescent="0.3">
      <c r="A6" t="s">
        <v>5</v>
      </c>
      <c r="B6">
        <v>0</v>
      </c>
      <c r="C6">
        <v>2</v>
      </c>
      <c r="D6">
        <v>2</v>
      </c>
      <c r="E6">
        <v>2</v>
      </c>
      <c r="F6">
        <v>2</v>
      </c>
      <c r="G6">
        <v>1</v>
      </c>
      <c r="H6">
        <v>4</v>
      </c>
      <c r="I6">
        <v>1</v>
      </c>
      <c r="J6">
        <v>1</v>
      </c>
      <c r="K6">
        <v>1</v>
      </c>
      <c r="L6">
        <v>1</v>
      </c>
      <c r="M6">
        <v>0</v>
      </c>
      <c r="N6">
        <v>0</v>
      </c>
      <c r="O6">
        <f>SUM(B6:N6)</f>
        <v>17</v>
      </c>
      <c r="T6" t="s">
        <v>5</v>
      </c>
      <c r="U6">
        <v>0</v>
      </c>
      <c r="V6">
        <v>13</v>
      </c>
      <c r="W6">
        <v>15</v>
      </c>
      <c r="X6">
        <v>15</v>
      </c>
      <c r="Y6">
        <v>16</v>
      </c>
      <c r="Z6">
        <v>15</v>
      </c>
      <c r="AA6">
        <v>5</v>
      </c>
      <c r="AB6">
        <v>2</v>
      </c>
      <c r="AC6">
        <v>2</v>
      </c>
      <c r="AD6">
        <v>2</v>
      </c>
      <c r="AE6">
        <v>2</v>
      </c>
      <c r="AF6">
        <v>0</v>
      </c>
      <c r="AG6">
        <v>0</v>
      </c>
      <c r="AH6">
        <f t="shared" si="0"/>
        <v>87</v>
      </c>
    </row>
    <row r="9" spans="1:34" x14ac:dyDescent="0.3">
      <c r="A9" t="s">
        <v>9</v>
      </c>
      <c r="B9">
        <v>-3000</v>
      </c>
      <c r="C9">
        <v>-2500</v>
      </c>
      <c r="D9">
        <v>-2000</v>
      </c>
      <c r="E9">
        <v>-1500</v>
      </c>
      <c r="F9">
        <v>-1000</v>
      </c>
      <c r="G9">
        <v>-500</v>
      </c>
      <c r="H9">
        <v>0</v>
      </c>
      <c r="I9">
        <v>500</v>
      </c>
      <c r="J9">
        <v>1000</v>
      </c>
      <c r="K9">
        <v>1500</v>
      </c>
      <c r="L9">
        <v>2000</v>
      </c>
      <c r="M9">
        <v>2500</v>
      </c>
      <c r="N9">
        <v>3000</v>
      </c>
      <c r="O9" t="s">
        <v>4</v>
      </c>
    </row>
    <row r="10" spans="1:34" x14ac:dyDescent="0.3">
      <c r="A10" t="s">
        <v>0</v>
      </c>
      <c r="B10">
        <f>B2+U2</f>
        <v>0</v>
      </c>
      <c r="C10">
        <f t="shared" ref="C10:M10" si="1">C2+V2</f>
        <v>6</v>
      </c>
      <c r="D10">
        <f t="shared" si="1"/>
        <v>19</v>
      </c>
      <c r="E10">
        <f t="shared" si="1"/>
        <v>20</v>
      </c>
      <c r="F10">
        <f t="shared" si="1"/>
        <v>19</v>
      </c>
      <c r="G10">
        <f t="shared" si="1"/>
        <v>19</v>
      </c>
      <c r="H10">
        <f t="shared" si="1"/>
        <v>17</v>
      </c>
      <c r="I10">
        <f t="shared" si="1"/>
        <v>6</v>
      </c>
      <c r="J10">
        <f t="shared" si="1"/>
        <v>6</v>
      </c>
      <c r="K10">
        <f t="shared" si="1"/>
        <v>5</v>
      </c>
      <c r="L10">
        <f t="shared" si="1"/>
        <v>7</v>
      </c>
      <c r="M10">
        <f t="shared" si="1"/>
        <v>0</v>
      </c>
      <c r="N10">
        <f>N2+AG2</f>
        <v>0</v>
      </c>
      <c r="O10">
        <f>SUM(B10:N10)</f>
        <v>124</v>
      </c>
      <c r="T10" s="1"/>
      <c r="U10" s="1">
        <v>-4000</v>
      </c>
      <c r="V10" s="1">
        <v>-3000</v>
      </c>
      <c r="W10" s="1">
        <v>-2500</v>
      </c>
      <c r="X10" s="1">
        <v>-2000</v>
      </c>
      <c r="Y10" s="1">
        <v>-1500</v>
      </c>
      <c r="Z10" s="1">
        <v>-1000</v>
      </c>
      <c r="AA10" s="1">
        <v>-500</v>
      </c>
      <c r="AB10" s="1">
        <v>0</v>
      </c>
      <c r="AC10" s="1">
        <v>500</v>
      </c>
      <c r="AD10" s="1">
        <v>1000</v>
      </c>
      <c r="AE10" s="1">
        <v>1500</v>
      </c>
      <c r="AF10" s="1">
        <v>2000</v>
      </c>
      <c r="AG10" s="1">
        <v>2500</v>
      </c>
      <c r="AH10" s="1">
        <v>3000</v>
      </c>
    </row>
    <row r="11" spans="1:34" x14ac:dyDescent="0.3">
      <c r="A11" t="s">
        <v>1</v>
      </c>
      <c r="B11">
        <f>B3+U3</f>
        <v>4</v>
      </c>
      <c r="C11">
        <f t="shared" ref="C11:N11" si="2">C3+V3</f>
        <v>17</v>
      </c>
      <c r="D11">
        <f t="shared" si="2"/>
        <v>28</v>
      </c>
      <c r="E11">
        <f t="shared" si="2"/>
        <v>30</v>
      </c>
      <c r="F11">
        <f t="shared" si="2"/>
        <v>29</v>
      </c>
      <c r="G11">
        <f t="shared" si="2"/>
        <v>29</v>
      </c>
      <c r="H11">
        <f t="shared" si="2"/>
        <v>18</v>
      </c>
      <c r="I11">
        <f t="shared" si="2"/>
        <v>8</v>
      </c>
      <c r="J11">
        <f t="shared" si="2"/>
        <v>7</v>
      </c>
      <c r="K11">
        <f t="shared" si="2"/>
        <v>6</v>
      </c>
      <c r="L11">
        <f t="shared" si="2"/>
        <v>8</v>
      </c>
      <c r="M11">
        <f t="shared" si="2"/>
        <v>2</v>
      </c>
      <c r="N11">
        <f t="shared" si="2"/>
        <v>0</v>
      </c>
      <c r="O11">
        <f t="shared" ref="O11:O14" si="3">SUM(B11:N11)</f>
        <v>186</v>
      </c>
      <c r="T11" s="1" t="s">
        <v>0</v>
      </c>
      <c r="U11" s="1">
        <v>0</v>
      </c>
      <c r="V11" s="1">
        <f>U2/80</f>
        <v>0</v>
      </c>
      <c r="W11" s="1">
        <f t="shared" ref="W11:AH11" si="4">V2/80</f>
        <v>0.05</v>
      </c>
      <c r="X11" s="1">
        <f t="shared" si="4"/>
        <v>0.17499999999999999</v>
      </c>
      <c r="Y11" s="1">
        <f t="shared" si="4"/>
        <v>0.17499999999999999</v>
      </c>
      <c r="Z11" s="1">
        <f t="shared" si="4"/>
        <v>0.17499999999999999</v>
      </c>
      <c r="AA11" s="1">
        <f t="shared" si="4"/>
        <v>0.16250000000000001</v>
      </c>
      <c r="AB11" s="1">
        <f t="shared" si="4"/>
        <v>0.13750000000000001</v>
      </c>
      <c r="AC11" s="1">
        <f t="shared" si="4"/>
        <v>2.5000000000000001E-2</v>
      </c>
      <c r="AD11" s="1">
        <f t="shared" si="4"/>
        <v>3.7499999999999999E-2</v>
      </c>
      <c r="AE11" s="1">
        <f t="shared" si="4"/>
        <v>2.5000000000000001E-2</v>
      </c>
      <c r="AF11" s="1">
        <f t="shared" si="4"/>
        <v>3.7499999999999999E-2</v>
      </c>
      <c r="AG11" s="1">
        <f t="shared" si="4"/>
        <v>0</v>
      </c>
      <c r="AH11" s="1">
        <f t="shared" si="4"/>
        <v>0</v>
      </c>
    </row>
    <row r="12" spans="1:34" x14ac:dyDescent="0.3">
      <c r="A12" t="s">
        <v>2</v>
      </c>
      <c r="B12">
        <f>B4+U4</f>
        <v>9</v>
      </c>
      <c r="C12">
        <f t="shared" ref="C12:N12" si="5">C4+V4</f>
        <v>11</v>
      </c>
      <c r="D12">
        <f t="shared" si="5"/>
        <v>10</v>
      </c>
      <c r="E12">
        <f t="shared" si="5"/>
        <v>9</v>
      </c>
      <c r="F12">
        <f t="shared" si="5"/>
        <v>9</v>
      </c>
      <c r="G12">
        <f t="shared" si="5"/>
        <v>10</v>
      </c>
      <c r="H12">
        <f t="shared" si="5"/>
        <v>10</v>
      </c>
      <c r="I12">
        <f t="shared" si="5"/>
        <v>2</v>
      </c>
      <c r="J12">
        <f t="shared" si="5"/>
        <v>2</v>
      </c>
      <c r="K12">
        <f t="shared" si="5"/>
        <v>2</v>
      </c>
      <c r="L12">
        <f t="shared" si="5"/>
        <v>3</v>
      </c>
      <c r="M12">
        <f t="shared" si="5"/>
        <v>0</v>
      </c>
      <c r="N12">
        <f t="shared" si="5"/>
        <v>0</v>
      </c>
      <c r="O12">
        <f t="shared" si="3"/>
        <v>77</v>
      </c>
      <c r="T12" s="1" t="s">
        <v>1</v>
      </c>
      <c r="U12" s="1">
        <v>0</v>
      </c>
      <c r="V12" s="1">
        <f t="shared" ref="V12:AH12" si="6">U3/132</f>
        <v>3.0303030303030304E-2</v>
      </c>
      <c r="W12" s="1">
        <f t="shared" si="6"/>
        <v>0.10606060606060606</v>
      </c>
      <c r="X12" s="1">
        <f t="shared" si="6"/>
        <v>0.16666666666666666</v>
      </c>
      <c r="Y12" s="1">
        <f t="shared" si="6"/>
        <v>0.17424242424242425</v>
      </c>
      <c r="Z12" s="1">
        <f t="shared" si="6"/>
        <v>0.17424242424242425</v>
      </c>
      <c r="AA12" s="1">
        <f t="shared" si="6"/>
        <v>0.17424242424242425</v>
      </c>
      <c r="AB12" s="1">
        <f t="shared" si="6"/>
        <v>8.3333333333333329E-2</v>
      </c>
      <c r="AC12" s="1">
        <f t="shared" si="6"/>
        <v>2.2727272727272728E-2</v>
      </c>
      <c r="AD12" s="1">
        <f t="shared" si="6"/>
        <v>2.2727272727272728E-2</v>
      </c>
      <c r="AE12" s="1">
        <f t="shared" si="6"/>
        <v>1.5151515151515152E-2</v>
      </c>
      <c r="AF12" s="1">
        <f t="shared" si="6"/>
        <v>2.2727272727272728E-2</v>
      </c>
      <c r="AG12" s="1">
        <f t="shared" si="6"/>
        <v>7.575757575757576E-3</v>
      </c>
      <c r="AH12" s="1">
        <f t="shared" si="6"/>
        <v>0</v>
      </c>
    </row>
    <row r="13" spans="1:34" x14ac:dyDescent="0.3">
      <c r="A13" t="s">
        <v>3</v>
      </c>
      <c r="B13">
        <f>B5+U5</f>
        <v>2</v>
      </c>
      <c r="C13">
        <f t="shared" ref="C13:N13" si="7">C5+V5</f>
        <v>4</v>
      </c>
      <c r="D13">
        <f t="shared" si="7"/>
        <v>4</v>
      </c>
      <c r="E13">
        <f t="shared" si="7"/>
        <v>4</v>
      </c>
      <c r="F13">
        <f t="shared" si="7"/>
        <v>3</v>
      </c>
      <c r="G13">
        <f t="shared" si="7"/>
        <v>4</v>
      </c>
      <c r="H13">
        <f t="shared" si="7"/>
        <v>1</v>
      </c>
      <c r="I13">
        <f t="shared" si="7"/>
        <v>0</v>
      </c>
      <c r="J13">
        <f t="shared" si="7"/>
        <v>1</v>
      </c>
      <c r="K13">
        <f t="shared" si="7"/>
        <v>0</v>
      </c>
      <c r="L13">
        <f t="shared" si="7"/>
        <v>1</v>
      </c>
      <c r="M13">
        <f t="shared" si="7"/>
        <v>0</v>
      </c>
      <c r="N13">
        <f t="shared" si="7"/>
        <v>0</v>
      </c>
      <c r="O13">
        <f t="shared" si="3"/>
        <v>24</v>
      </c>
      <c r="T13" s="1" t="s">
        <v>2</v>
      </c>
      <c r="U13" s="1">
        <v>0</v>
      </c>
      <c r="V13" s="1">
        <f t="shared" ref="V13:AH13" si="8">U4/59</f>
        <v>0.15254237288135594</v>
      </c>
      <c r="W13" s="1">
        <f t="shared" si="8"/>
        <v>0.16949152542372881</v>
      </c>
      <c r="X13" s="1">
        <f t="shared" si="8"/>
        <v>0.13559322033898305</v>
      </c>
      <c r="Y13" s="1">
        <f t="shared" si="8"/>
        <v>0.13559322033898305</v>
      </c>
      <c r="Z13" s="1">
        <f t="shared" si="8"/>
        <v>0.13559322033898305</v>
      </c>
      <c r="AA13" s="1">
        <f t="shared" si="8"/>
        <v>0.13559322033898305</v>
      </c>
      <c r="AB13" s="1">
        <f t="shared" si="8"/>
        <v>0.11864406779661017</v>
      </c>
      <c r="AC13" s="1">
        <f t="shared" si="8"/>
        <v>0</v>
      </c>
      <c r="AD13" s="1">
        <f t="shared" si="8"/>
        <v>0</v>
      </c>
      <c r="AE13" s="1">
        <f t="shared" si="8"/>
        <v>0</v>
      </c>
      <c r="AF13" s="1">
        <f t="shared" si="8"/>
        <v>1.6949152542372881E-2</v>
      </c>
      <c r="AG13" s="1">
        <f t="shared" si="8"/>
        <v>0</v>
      </c>
      <c r="AH13" s="1">
        <f t="shared" si="8"/>
        <v>0</v>
      </c>
    </row>
    <row r="14" spans="1:34" x14ac:dyDescent="0.3">
      <c r="A14" t="s">
        <v>5</v>
      </c>
      <c r="B14">
        <f>B6+U6</f>
        <v>0</v>
      </c>
      <c r="C14">
        <f t="shared" ref="C14:N14" si="9">C6+V6</f>
        <v>15</v>
      </c>
      <c r="D14">
        <f t="shared" si="9"/>
        <v>17</v>
      </c>
      <c r="E14">
        <f t="shared" si="9"/>
        <v>17</v>
      </c>
      <c r="F14">
        <f t="shared" si="9"/>
        <v>18</v>
      </c>
      <c r="G14">
        <f t="shared" si="9"/>
        <v>16</v>
      </c>
      <c r="H14">
        <f t="shared" si="9"/>
        <v>9</v>
      </c>
      <c r="I14">
        <f t="shared" si="9"/>
        <v>3</v>
      </c>
      <c r="J14">
        <f t="shared" si="9"/>
        <v>3</v>
      </c>
      <c r="K14">
        <f t="shared" si="9"/>
        <v>3</v>
      </c>
      <c r="L14">
        <f t="shared" si="9"/>
        <v>3</v>
      </c>
      <c r="M14">
        <f t="shared" si="9"/>
        <v>0</v>
      </c>
      <c r="N14">
        <f t="shared" si="9"/>
        <v>0</v>
      </c>
      <c r="O14">
        <f t="shared" si="3"/>
        <v>104</v>
      </c>
      <c r="T14" s="1" t="s">
        <v>3</v>
      </c>
      <c r="U14" s="1">
        <v>0</v>
      </c>
      <c r="V14" s="1">
        <f t="shared" ref="V14:AH14" si="10">U5/16</f>
        <v>6.25E-2</v>
      </c>
      <c r="W14" s="1">
        <f t="shared" si="10"/>
        <v>0.25</v>
      </c>
      <c r="X14" s="1">
        <f t="shared" si="10"/>
        <v>0.1875</v>
      </c>
      <c r="Y14" s="1">
        <f t="shared" si="10"/>
        <v>0.1875</v>
      </c>
      <c r="Z14" s="1">
        <f t="shared" si="10"/>
        <v>0.1875</v>
      </c>
      <c r="AA14" s="1">
        <f t="shared" si="10"/>
        <v>0.125</v>
      </c>
      <c r="AB14" s="1">
        <f t="shared" si="10"/>
        <v>0</v>
      </c>
      <c r="AC14" s="1">
        <f t="shared" si="10"/>
        <v>0</v>
      </c>
      <c r="AD14" s="1">
        <f t="shared" si="10"/>
        <v>0</v>
      </c>
      <c r="AE14" s="1">
        <f t="shared" si="10"/>
        <v>0</v>
      </c>
      <c r="AF14" s="1">
        <f t="shared" si="10"/>
        <v>0</v>
      </c>
      <c r="AG14" s="1">
        <f t="shared" si="10"/>
        <v>0</v>
      </c>
      <c r="AH14" s="1">
        <f t="shared" si="10"/>
        <v>0</v>
      </c>
    </row>
    <row r="15" spans="1:34" x14ac:dyDescent="0.3">
      <c r="T15" s="1" t="s">
        <v>5</v>
      </c>
      <c r="U15" s="1">
        <v>0</v>
      </c>
      <c r="V15" s="1">
        <f>U6/87</f>
        <v>0</v>
      </c>
      <c r="W15" s="1">
        <f t="shared" ref="W15:AG15" si="11">V6/87</f>
        <v>0.14942528735632185</v>
      </c>
      <c r="X15" s="1">
        <f t="shared" si="11"/>
        <v>0.17241379310344829</v>
      </c>
      <c r="Y15" s="1">
        <f t="shared" si="11"/>
        <v>0.17241379310344829</v>
      </c>
      <c r="Z15" s="1">
        <f t="shared" si="11"/>
        <v>0.18390804597701149</v>
      </c>
      <c r="AA15" s="1">
        <f t="shared" si="11"/>
        <v>0.17241379310344829</v>
      </c>
      <c r="AB15" s="1">
        <f t="shared" si="11"/>
        <v>5.7471264367816091E-2</v>
      </c>
      <c r="AC15" s="1">
        <f t="shared" si="11"/>
        <v>2.2988505747126436E-2</v>
      </c>
      <c r="AD15" s="1">
        <f t="shared" si="11"/>
        <v>2.2988505747126436E-2</v>
      </c>
      <c r="AE15" s="1">
        <f t="shared" si="11"/>
        <v>2.2988505747126436E-2</v>
      </c>
      <c r="AF15" s="1">
        <f t="shared" si="11"/>
        <v>2.2988505747126436E-2</v>
      </c>
      <c r="AG15" s="1">
        <f t="shared" si="11"/>
        <v>0</v>
      </c>
      <c r="AH15" s="1">
        <f>AG6/87</f>
        <v>0</v>
      </c>
    </row>
    <row r="16" spans="1:34" x14ac:dyDescent="0.3">
      <c r="T16" s="1"/>
      <c r="U16" s="1">
        <f>MEDIAN(U11:U15)</f>
        <v>0</v>
      </c>
      <c r="V16" s="1">
        <f t="shared" ref="V16:AH16" si="12">MEDIAN(V11:V15)</f>
        <v>3.0303030303030304E-2</v>
      </c>
      <c r="W16" s="1">
        <f t="shared" si="12"/>
        <v>0.14942528735632185</v>
      </c>
      <c r="X16" s="1">
        <f t="shared" si="12"/>
        <v>0.17241379310344829</v>
      </c>
      <c r="Y16" s="1">
        <f t="shared" si="12"/>
        <v>0.17424242424242425</v>
      </c>
      <c r="Z16" s="1">
        <f t="shared" si="12"/>
        <v>0.17499999999999999</v>
      </c>
      <c r="AA16" s="1">
        <f t="shared" si="12"/>
        <v>0.16250000000000001</v>
      </c>
      <c r="AB16" s="1">
        <f t="shared" si="12"/>
        <v>8.3333333333333329E-2</v>
      </c>
      <c r="AC16" s="1">
        <f t="shared" si="12"/>
        <v>2.2727272727272728E-2</v>
      </c>
      <c r="AD16" s="1">
        <f t="shared" si="12"/>
        <v>2.2727272727272728E-2</v>
      </c>
      <c r="AE16" s="1">
        <f t="shared" si="12"/>
        <v>1.5151515151515152E-2</v>
      </c>
      <c r="AF16" s="1">
        <f t="shared" si="12"/>
        <v>2.2727272727272728E-2</v>
      </c>
      <c r="AG16" s="1">
        <f t="shared" si="12"/>
        <v>0</v>
      </c>
      <c r="AH16" s="1">
        <f t="shared" si="12"/>
        <v>0</v>
      </c>
    </row>
    <row r="17" spans="1:15" x14ac:dyDescent="0.3">
      <c r="A17" t="s">
        <v>10</v>
      </c>
      <c r="B17">
        <v>-4000</v>
      </c>
      <c r="C17">
        <v>-3000</v>
      </c>
      <c r="D17">
        <v>-2500</v>
      </c>
      <c r="E17">
        <v>-2000</v>
      </c>
      <c r="F17">
        <v>-1500</v>
      </c>
      <c r="G17">
        <v>-1000</v>
      </c>
      <c r="H17">
        <v>-500</v>
      </c>
      <c r="I17">
        <v>0</v>
      </c>
      <c r="J17">
        <v>500</v>
      </c>
      <c r="K17">
        <v>1000</v>
      </c>
      <c r="L17">
        <v>1500</v>
      </c>
      <c r="M17">
        <v>2000</v>
      </c>
      <c r="N17">
        <v>2500</v>
      </c>
      <c r="O17">
        <v>3000</v>
      </c>
    </row>
    <row r="18" spans="1:15" x14ac:dyDescent="0.3">
      <c r="A18" t="s">
        <v>0</v>
      </c>
      <c r="B18">
        <v>0</v>
      </c>
      <c r="C18">
        <f t="shared" ref="C18:O18" si="13">B10/124</f>
        <v>0</v>
      </c>
      <c r="D18">
        <f t="shared" si="13"/>
        <v>4.8387096774193547E-2</v>
      </c>
      <c r="E18">
        <f t="shared" si="13"/>
        <v>0.15322580645161291</v>
      </c>
      <c r="F18">
        <f t="shared" si="13"/>
        <v>0.16129032258064516</v>
      </c>
      <c r="G18">
        <f t="shared" si="13"/>
        <v>0.15322580645161291</v>
      </c>
      <c r="H18">
        <f t="shared" si="13"/>
        <v>0.15322580645161291</v>
      </c>
      <c r="I18">
        <f t="shared" si="13"/>
        <v>0.13709677419354838</v>
      </c>
      <c r="J18">
        <f t="shared" si="13"/>
        <v>4.8387096774193547E-2</v>
      </c>
      <c r="K18">
        <f t="shared" si="13"/>
        <v>4.8387096774193547E-2</v>
      </c>
      <c r="L18">
        <f>K10/124</f>
        <v>4.0322580645161289E-2</v>
      </c>
      <c r="M18">
        <f t="shared" si="13"/>
        <v>5.6451612903225805E-2</v>
      </c>
      <c r="N18">
        <f t="shared" si="13"/>
        <v>0</v>
      </c>
      <c r="O18">
        <f t="shared" si="13"/>
        <v>0</v>
      </c>
    </row>
    <row r="19" spans="1:15" x14ac:dyDescent="0.3">
      <c r="A19" t="s">
        <v>1</v>
      </c>
      <c r="B19">
        <v>0</v>
      </c>
      <c r="C19">
        <f t="shared" ref="C19:O19" si="14">B11/186</f>
        <v>2.1505376344086023E-2</v>
      </c>
      <c r="D19">
        <f t="shared" si="14"/>
        <v>9.1397849462365593E-2</v>
      </c>
      <c r="E19">
        <f t="shared" si="14"/>
        <v>0.15053763440860216</v>
      </c>
      <c r="F19">
        <f t="shared" si="14"/>
        <v>0.16129032258064516</v>
      </c>
      <c r="G19">
        <f t="shared" si="14"/>
        <v>0.15591397849462366</v>
      </c>
      <c r="H19">
        <f t="shared" si="14"/>
        <v>0.15591397849462366</v>
      </c>
      <c r="I19">
        <f t="shared" si="14"/>
        <v>9.6774193548387094E-2</v>
      </c>
      <c r="J19">
        <f t="shared" si="14"/>
        <v>4.3010752688172046E-2</v>
      </c>
      <c r="K19">
        <f t="shared" si="14"/>
        <v>3.7634408602150539E-2</v>
      </c>
      <c r="L19">
        <f t="shared" si="14"/>
        <v>3.2258064516129031E-2</v>
      </c>
      <c r="M19">
        <f t="shared" si="14"/>
        <v>4.3010752688172046E-2</v>
      </c>
      <c r="N19">
        <f t="shared" si="14"/>
        <v>1.0752688172043012E-2</v>
      </c>
      <c r="O19">
        <f t="shared" si="14"/>
        <v>0</v>
      </c>
    </row>
    <row r="20" spans="1:15" x14ac:dyDescent="0.3">
      <c r="A20" t="s">
        <v>2</v>
      </c>
      <c r="B20">
        <v>0</v>
      </c>
      <c r="C20">
        <f t="shared" ref="C20:O20" si="15">B12/77</f>
        <v>0.11688311688311688</v>
      </c>
      <c r="D20">
        <f t="shared" si="15"/>
        <v>0.14285714285714285</v>
      </c>
      <c r="E20">
        <f t="shared" si="15"/>
        <v>0.12987012987012986</v>
      </c>
      <c r="F20">
        <f t="shared" si="15"/>
        <v>0.11688311688311688</v>
      </c>
      <c r="G20">
        <f t="shared" si="15"/>
        <v>0.11688311688311688</v>
      </c>
      <c r="H20">
        <f t="shared" si="15"/>
        <v>0.12987012987012986</v>
      </c>
      <c r="I20">
        <f t="shared" si="15"/>
        <v>0.12987012987012986</v>
      </c>
      <c r="J20">
        <f t="shared" si="15"/>
        <v>2.5974025974025976E-2</v>
      </c>
      <c r="K20">
        <f t="shared" si="15"/>
        <v>2.5974025974025976E-2</v>
      </c>
      <c r="L20">
        <f t="shared" si="15"/>
        <v>2.5974025974025976E-2</v>
      </c>
      <c r="M20">
        <f t="shared" si="15"/>
        <v>3.896103896103896E-2</v>
      </c>
      <c r="N20">
        <f t="shared" si="15"/>
        <v>0</v>
      </c>
      <c r="O20">
        <f t="shared" si="15"/>
        <v>0</v>
      </c>
    </row>
    <row r="21" spans="1:15" x14ac:dyDescent="0.3">
      <c r="A21" t="s">
        <v>3</v>
      </c>
      <c r="B21">
        <v>0</v>
      </c>
      <c r="C21">
        <f t="shared" ref="C21:O21" si="16">B13/23</f>
        <v>8.6956521739130432E-2</v>
      </c>
      <c r="D21">
        <f t="shared" si="16"/>
        <v>0.17391304347826086</v>
      </c>
      <c r="E21">
        <f t="shared" si="16"/>
        <v>0.17391304347826086</v>
      </c>
      <c r="F21">
        <f t="shared" si="16"/>
        <v>0.17391304347826086</v>
      </c>
      <c r="G21">
        <f t="shared" si="16"/>
        <v>0.13043478260869565</v>
      </c>
      <c r="H21">
        <f t="shared" si="16"/>
        <v>0.17391304347826086</v>
      </c>
      <c r="I21">
        <f t="shared" si="16"/>
        <v>4.3478260869565216E-2</v>
      </c>
      <c r="J21">
        <f t="shared" si="16"/>
        <v>0</v>
      </c>
      <c r="K21">
        <f t="shared" si="16"/>
        <v>4.3478260869565216E-2</v>
      </c>
      <c r="L21">
        <f t="shared" si="16"/>
        <v>0</v>
      </c>
      <c r="M21">
        <f t="shared" si="16"/>
        <v>4.3478260869565216E-2</v>
      </c>
      <c r="N21">
        <f t="shared" si="16"/>
        <v>0</v>
      </c>
      <c r="O21">
        <f t="shared" si="16"/>
        <v>0</v>
      </c>
    </row>
    <row r="22" spans="1:15" x14ac:dyDescent="0.3">
      <c r="A22" t="s">
        <v>5</v>
      </c>
      <c r="B22">
        <v>0</v>
      </c>
      <c r="C22">
        <f t="shared" ref="C22:O22" si="17">B14/104</f>
        <v>0</v>
      </c>
      <c r="D22">
        <f t="shared" si="17"/>
        <v>0.14423076923076922</v>
      </c>
      <c r="E22">
        <f t="shared" si="17"/>
        <v>0.16346153846153846</v>
      </c>
      <c r="F22">
        <f t="shared" si="17"/>
        <v>0.16346153846153846</v>
      </c>
      <c r="G22">
        <f t="shared" si="17"/>
        <v>0.17307692307692307</v>
      </c>
      <c r="H22">
        <f t="shared" si="17"/>
        <v>0.15384615384615385</v>
      </c>
      <c r="I22">
        <f t="shared" si="17"/>
        <v>8.6538461538461536E-2</v>
      </c>
      <c r="J22">
        <f t="shared" si="17"/>
        <v>2.8846153846153848E-2</v>
      </c>
      <c r="K22">
        <f t="shared" si="17"/>
        <v>2.8846153846153848E-2</v>
      </c>
      <c r="L22">
        <f t="shared" si="17"/>
        <v>2.8846153846153848E-2</v>
      </c>
      <c r="M22">
        <f t="shared" si="17"/>
        <v>2.8846153846153848E-2</v>
      </c>
      <c r="N22">
        <f t="shared" si="17"/>
        <v>0</v>
      </c>
      <c r="O22">
        <f t="shared" si="17"/>
        <v>0</v>
      </c>
    </row>
    <row r="23" spans="1:15" x14ac:dyDescent="0.3">
      <c r="A23" t="s">
        <v>11</v>
      </c>
      <c r="B23">
        <v>0</v>
      </c>
      <c r="C23">
        <f>MEDIAN(C18:C22)</f>
        <v>2.1505376344086023E-2</v>
      </c>
      <c r="D23">
        <f t="shared" ref="D23:O23" si="18">MEDIAN(D18:D22)</f>
        <v>0.14285714285714285</v>
      </c>
      <c r="E23">
        <f t="shared" si="18"/>
        <v>0.15322580645161291</v>
      </c>
      <c r="F23">
        <f t="shared" si="18"/>
        <v>0.16129032258064516</v>
      </c>
      <c r="G23">
        <f t="shared" si="18"/>
        <v>0.15322580645161291</v>
      </c>
      <c r="H23">
        <f t="shared" si="18"/>
        <v>0.15384615384615385</v>
      </c>
      <c r="I23">
        <f t="shared" si="18"/>
        <v>9.6774193548387094E-2</v>
      </c>
      <c r="J23">
        <f t="shared" si="18"/>
        <v>2.8846153846153848E-2</v>
      </c>
      <c r="K23">
        <f t="shared" si="18"/>
        <v>3.7634408602150539E-2</v>
      </c>
      <c r="L23">
        <f t="shared" si="18"/>
        <v>2.8846153846153848E-2</v>
      </c>
      <c r="M23">
        <f t="shared" si="18"/>
        <v>4.3010752688172046E-2</v>
      </c>
      <c r="N23">
        <f t="shared" si="18"/>
        <v>0</v>
      </c>
      <c r="O23">
        <f t="shared" si="18"/>
        <v>0</v>
      </c>
    </row>
    <row r="26" spans="1:15" ht="15" thickBot="1" x14ac:dyDescent="0.35"/>
    <row r="27" spans="1:15" x14ac:dyDescent="0.3">
      <c r="C27" s="2"/>
      <c r="D27" s="3" t="s">
        <v>12</v>
      </c>
      <c r="E27" s="4" t="s">
        <v>13</v>
      </c>
    </row>
    <row r="28" spans="1:15" x14ac:dyDescent="0.3">
      <c r="C28" s="5" t="s">
        <v>0</v>
      </c>
      <c r="D28" s="6">
        <f>SUM(I18:M18)</f>
        <v>0.33064516129032262</v>
      </c>
      <c r="E28" s="7">
        <f>SUM(D18:H18)</f>
        <v>0.66935483870967738</v>
      </c>
    </row>
    <row r="29" spans="1:15" x14ac:dyDescent="0.3">
      <c r="C29" s="5" t="s">
        <v>1</v>
      </c>
      <c r="D29" s="6">
        <f t="shared" ref="D29:D31" si="19">SUM(I19:M19)</f>
        <v>0.25268817204301075</v>
      </c>
      <c r="E29" s="7">
        <f t="shared" ref="E29:E32" si="20">SUM(D19:H19)</f>
        <v>0.71505376344086014</v>
      </c>
    </row>
    <row r="30" spans="1:15" x14ac:dyDescent="0.3">
      <c r="C30" s="5" t="s">
        <v>2</v>
      </c>
      <c r="D30" s="6">
        <f t="shared" si="19"/>
        <v>0.24675324675324678</v>
      </c>
      <c r="E30" s="7">
        <f t="shared" si="20"/>
        <v>0.63636363636363624</v>
      </c>
    </row>
    <row r="31" spans="1:15" x14ac:dyDescent="0.3">
      <c r="C31" s="5" t="s">
        <v>3</v>
      </c>
      <c r="D31" s="6">
        <f t="shared" si="19"/>
        <v>0.13043478260869565</v>
      </c>
      <c r="E31" s="7">
        <f t="shared" si="20"/>
        <v>0.82608695652173914</v>
      </c>
    </row>
    <row r="32" spans="1:15" x14ac:dyDescent="0.3">
      <c r="C32" s="5" t="s">
        <v>5</v>
      </c>
      <c r="D32" s="6">
        <f>SUM(I22:M22)</f>
        <v>0.20192307692307696</v>
      </c>
      <c r="E32" s="7">
        <f t="shared" si="20"/>
        <v>0.79807692307692302</v>
      </c>
    </row>
    <row r="33" spans="3:6" ht="15" thickBot="1" x14ac:dyDescent="0.35">
      <c r="C33" s="8" t="s">
        <v>14</v>
      </c>
      <c r="D33" s="9">
        <f>MEDIAN(D28:D32)</f>
        <v>0.24675324675324678</v>
      </c>
      <c r="E33" s="10">
        <f>MEDIAN(E28:E32)</f>
        <v>0.71505376344086014</v>
      </c>
    </row>
    <row r="36" spans="3:6" x14ac:dyDescent="0.3">
      <c r="F36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histogram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Asami Tanimura</dc:creator>
  <cp:lastModifiedBy>Asami Tanimura</cp:lastModifiedBy>
  <dcterms:created xsi:type="dcterms:W3CDTF">2023-03-23T16:43:22Z</dcterms:created>
  <dcterms:modified xsi:type="dcterms:W3CDTF">2025-01-03T20:00:37Z</dcterms:modified>
</cp:coreProperties>
</file>