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vhb1/Documents/05 Articles published/2024 Articles/1 Campbell signalling/Suppl Tables v2 22.2.24/"/>
    </mc:Choice>
  </mc:AlternateContent>
  <xr:revisionPtr revIDLastSave="0" documentId="13_ncr:1_{53500A43-851A-174B-A182-738E51D00060}" xr6:coauthVersionLast="47" xr6:coauthVersionMax="47" xr10:uidLastSave="{00000000-0000-0000-0000-000000000000}"/>
  <bookViews>
    <workbookView xWindow="0" yWindow="460" windowWidth="38400" windowHeight="19780" xr2:uid="{C9ECF462-B3E8-438F-A7DF-E6F24CB5F3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1" l="1"/>
  <c r="AC36" i="1"/>
  <c r="P50" i="1"/>
  <c r="P48" i="1"/>
  <c r="P47" i="1"/>
  <c r="I47" i="1"/>
  <c r="J47" i="1"/>
  <c r="K47" i="1"/>
  <c r="L47" i="1"/>
  <c r="M47" i="1"/>
  <c r="N47" i="1"/>
  <c r="O47" i="1"/>
  <c r="H47" i="1"/>
  <c r="H50" i="1"/>
  <c r="I50" i="1"/>
  <c r="J50" i="1"/>
  <c r="K50" i="1"/>
  <c r="L50" i="1"/>
  <c r="M50" i="1"/>
  <c r="N50" i="1"/>
  <c r="O50" i="1"/>
  <c r="V38" i="1"/>
  <c r="W38" i="1"/>
  <c r="X38" i="1"/>
  <c r="Y38" i="1"/>
  <c r="Z38" i="1"/>
  <c r="AA38" i="1"/>
  <c r="AB38" i="1"/>
  <c r="U38" i="1"/>
  <c r="H48" i="1"/>
  <c r="U36" i="1"/>
  <c r="U37" i="1"/>
  <c r="V37" i="1" l="1"/>
  <c r="W37" i="1"/>
  <c r="X37" i="1"/>
  <c r="Y37" i="1"/>
  <c r="Z37" i="1"/>
  <c r="AA37" i="1"/>
  <c r="AB37" i="1"/>
  <c r="V36" i="1"/>
  <c r="W36" i="1"/>
  <c r="X36" i="1"/>
  <c r="Y36" i="1"/>
  <c r="Z36" i="1"/>
  <c r="AA36" i="1"/>
  <c r="AB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I49" i="1"/>
  <c r="J49" i="1"/>
  <c r="K49" i="1"/>
  <c r="L49" i="1"/>
  <c r="M49" i="1"/>
  <c r="N49" i="1"/>
  <c r="O49" i="1"/>
  <c r="H49" i="1"/>
  <c r="I48" i="1" l="1"/>
  <c r="J48" i="1"/>
  <c r="K48" i="1"/>
  <c r="L48" i="1"/>
  <c r="M48" i="1"/>
  <c r="N48" i="1"/>
  <c r="O48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0" i="1"/>
  <c r="P29" i="1"/>
  <c r="P28" i="1"/>
  <c r="P27" i="1"/>
  <c r="P26" i="1"/>
  <c r="P22" i="1"/>
  <c r="P21" i="1"/>
  <c r="P20" i="1"/>
  <c r="P19" i="1"/>
  <c r="P18" i="1"/>
  <c r="P17" i="1"/>
  <c r="P16" i="1"/>
  <c r="P15" i="1"/>
  <c r="P14" i="1"/>
  <c r="P13" i="1"/>
  <c r="P12" i="1"/>
  <c r="P11" i="1"/>
  <c r="P9" i="1"/>
  <c r="P8" i="1"/>
  <c r="P6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P7" i="1"/>
  <c r="P49" i="1" l="1"/>
  <c r="AC37" i="1"/>
</calcChain>
</file>

<file path=xl/sharedStrings.xml><?xml version="1.0" encoding="utf-8"?>
<sst xmlns="http://schemas.openxmlformats.org/spreadsheetml/2006/main" count="209" uniqueCount="45">
  <si>
    <t>Guide Combination</t>
  </si>
  <si>
    <t>ICE Genotyping Results</t>
  </si>
  <si>
    <t>Number of Ampullary Organs Within Each Field</t>
  </si>
  <si>
    <t>Total</t>
  </si>
  <si>
    <t>Indel</t>
  </si>
  <si>
    <t>Model Fit</t>
  </si>
  <si>
    <t>KO Score</t>
  </si>
  <si>
    <t>app</t>
  </si>
  <si>
    <t>di</t>
  </si>
  <si>
    <t>dot</t>
  </si>
  <si>
    <t>ds</t>
  </si>
  <si>
    <t>ppp</t>
  </si>
  <si>
    <t>st</t>
  </si>
  <si>
    <t>vi</t>
  </si>
  <si>
    <t>vs</t>
  </si>
  <si>
    <t>3*</t>
  </si>
  <si>
    <t>11*</t>
  </si>
  <si>
    <t>35*</t>
  </si>
  <si>
    <t>Mean</t>
  </si>
  <si>
    <t>S.D.</t>
  </si>
  <si>
    <t>1*</t>
  </si>
  <si>
    <t>-</t>
  </si>
  <si>
    <r>
      <t>1</t>
    </r>
    <r>
      <rPr>
        <b/>
        <sz val="11"/>
        <rFont val="Calibri"/>
        <family val="2"/>
      </rPr>
      <t>†</t>
    </r>
  </si>
  <si>
    <t>2†</t>
  </si>
  <si>
    <t>7†</t>
  </si>
  <si>
    <t>22†</t>
  </si>
  <si>
    <t>1, 2, 3, 4</t>
  </si>
  <si>
    <t>5, 6</t>
  </si>
  <si>
    <t>1, 2</t>
  </si>
  <si>
    <t>7, 8</t>
  </si>
  <si>
    <r>
      <rPr>
        <b/>
        <i/>
        <sz val="11"/>
        <color theme="1"/>
        <rFont val="Calibri"/>
        <family val="2"/>
        <scheme val="minor"/>
      </rPr>
      <t>Bmp5</t>
    </r>
    <r>
      <rPr>
        <b/>
        <sz val="11"/>
        <color theme="1"/>
        <rFont val="Calibri"/>
        <family val="2"/>
        <scheme val="minor"/>
      </rPr>
      <t xml:space="preserve"> Crispant #</t>
    </r>
  </si>
  <si>
    <r>
      <rPr>
        <b/>
        <i/>
        <sz val="11"/>
        <color theme="1"/>
        <rFont val="Calibri"/>
        <family val="2"/>
        <scheme val="minor"/>
      </rPr>
      <t xml:space="preserve"> Tyr</t>
    </r>
    <r>
      <rPr>
        <b/>
        <sz val="11"/>
        <color theme="1"/>
        <rFont val="Calibri"/>
        <family val="2"/>
        <scheme val="minor"/>
      </rPr>
      <t xml:space="preserve"> Crispant Control #</t>
    </r>
  </si>
  <si>
    <t>1, 4</t>
  </si>
  <si>
    <t>2, 3</t>
  </si>
  <si>
    <t>1, 2, 3</t>
  </si>
  <si>
    <t>Batch Number</t>
  </si>
  <si>
    <t>Median</t>
  </si>
  <si>
    <t>†Appeared developmentally arrested so was not used for statistical analysis</t>
  </si>
  <si>
    <t>15*</t>
  </si>
  <si>
    <r>
      <t>20</t>
    </r>
    <r>
      <rPr>
        <b/>
        <sz val="11"/>
        <rFont val="Aptos Narrow"/>
        <family val="2"/>
      </rPr>
      <t>‡</t>
    </r>
  </si>
  <si>
    <t>21‡</t>
  </si>
  <si>
    <t>28‡</t>
  </si>
  <si>
    <r>
      <t xml:space="preserve">‡No </t>
    </r>
    <r>
      <rPr>
        <i/>
        <sz val="11"/>
        <color theme="1"/>
        <rFont val="Calibri"/>
        <family val="2"/>
        <scheme val="minor"/>
      </rPr>
      <t>Tyr</t>
    </r>
    <r>
      <rPr>
        <sz val="11"/>
        <color theme="1"/>
        <rFont val="Calibri"/>
        <family val="2"/>
        <scheme val="minor"/>
      </rPr>
      <t xml:space="preserve"> siblings available so was not used for statistical analysis </t>
    </r>
  </si>
  <si>
    <t>*Shown in Figure 4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</si>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</sst>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1"/>
      <name val="Aptos Narrow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B787-A499-4CB4-A02C-A6DFB3A45363}">
  <dimension ref="B1:AC54"/>
  <sheetViews>
    <sheetView tabSelected="1" topLeftCell="A7" zoomScaleNormal="100" workbookViewId="0">
      <selection activeCell="AC39" sqref="AC39"/>
    </sheetView>
  </sheetViews>
  <sheetFormatPr baseColWidth="10" defaultColWidth="8.83203125" defaultRowHeight="15" x14ac:dyDescent="0.2"/>
  <cols>
    <col min="2" max="2" width="12.6640625" customWidth="1"/>
    <col min="3" max="3" width="12.83203125" customWidth="1"/>
    <col min="4" max="7" width="9.6640625" customWidth="1"/>
    <col min="8" max="8" width="5.6640625" customWidth="1"/>
    <col min="9" max="15" width="5.5" customWidth="1"/>
    <col min="16" max="16" width="7.1640625" customWidth="1"/>
    <col min="18" max="18" width="12.6640625" customWidth="1"/>
    <col min="19" max="19" width="13" customWidth="1"/>
    <col min="20" max="20" width="9.83203125" customWidth="1"/>
    <col min="21" max="26" width="5.5" customWidth="1"/>
    <col min="27" max="27" width="5.6640625" customWidth="1"/>
    <col min="28" max="28" width="5.5" customWidth="1"/>
    <col min="29" max="29" width="7.1640625" customWidth="1"/>
  </cols>
  <sheetData>
    <row r="1" spans="2:29" ht="16" thickBot="1" x14ac:dyDescent="0.25"/>
    <row r="2" spans="2:29" ht="16" thickBot="1" x14ac:dyDescent="0.25">
      <c r="B2" s="51" t="s">
        <v>30</v>
      </c>
      <c r="C2" s="51" t="s">
        <v>0</v>
      </c>
      <c r="D2" s="51" t="s">
        <v>35</v>
      </c>
      <c r="E2" s="54" t="s">
        <v>1</v>
      </c>
      <c r="F2" s="55"/>
      <c r="G2" s="56"/>
      <c r="H2" s="57" t="s">
        <v>2</v>
      </c>
      <c r="I2" s="58"/>
      <c r="J2" s="58"/>
      <c r="K2" s="58"/>
      <c r="L2" s="58"/>
      <c r="M2" s="58"/>
      <c r="N2" s="58"/>
      <c r="O2" s="59"/>
      <c r="P2" s="60" t="s">
        <v>3</v>
      </c>
      <c r="Q2" s="4"/>
      <c r="R2" s="51" t="s">
        <v>31</v>
      </c>
      <c r="S2" s="51" t="s">
        <v>0</v>
      </c>
      <c r="T2" s="51" t="s">
        <v>35</v>
      </c>
      <c r="U2" s="58" t="s">
        <v>2</v>
      </c>
      <c r="V2" s="58"/>
      <c r="W2" s="58"/>
      <c r="X2" s="58"/>
      <c r="Y2" s="58"/>
      <c r="Z2" s="58"/>
      <c r="AA2" s="58"/>
      <c r="AB2" s="59"/>
      <c r="AC2" s="60" t="s">
        <v>3</v>
      </c>
    </row>
    <row r="3" spans="2:29" ht="16" thickBot="1" x14ac:dyDescent="0.25">
      <c r="B3" s="52"/>
      <c r="C3" s="53"/>
      <c r="D3" s="62"/>
      <c r="E3" s="1" t="s">
        <v>4</v>
      </c>
      <c r="F3" s="2" t="s">
        <v>5</v>
      </c>
      <c r="G3" s="3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  <c r="P3" s="61"/>
      <c r="Q3" s="4"/>
      <c r="R3" s="52"/>
      <c r="S3" s="52"/>
      <c r="T3" s="62"/>
      <c r="U3" s="2" t="s">
        <v>7</v>
      </c>
      <c r="V3" s="2" t="s">
        <v>8</v>
      </c>
      <c r="W3" s="2" t="s">
        <v>9</v>
      </c>
      <c r="X3" s="2" t="s">
        <v>10</v>
      </c>
      <c r="Y3" s="2" t="s">
        <v>11</v>
      </c>
      <c r="Z3" s="2" t="s">
        <v>12</v>
      </c>
      <c r="AA3" s="2" t="s">
        <v>13</v>
      </c>
      <c r="AB3" s="3" t="s">
        <v>14</v>
      </c>
      <c r="AC3" s="61"/>
    </row>
    <row r="4" spans="2:29" x14ac:dyDescent="0.2">
      <c r="B4" s="25" t="s">
        <v>22</v>
      </c>
      <c r="C4" s="8" t="s">
        <v>32</v>
      </c>
      <c r="D4" s="26">
        <v>31</v>
      </c>
      <c r="E4" s="26">
        <v>100</v>
      </c>
      <c r="F4" s="9">
        <v>0.95</v>
      </c>
      <c r="G4" s="27">
        <v>100</v>
      </c>
      <c r="H4" s="9" t="s">
        <v>21</v>
      </c>
      <c r="I4" s="9" t="s">
        <v>21</v>
      </c>
      <c r="J4" s="9" t="s">
        <v>21</v>
      </c>
      <c r="K4" s="9" t="s">
        <v>21</v>
      </c>
      <c r="L4" s="9" t="s">
        <v>21</v>
      </c>
      <c r="M4" s="9" t="s">
        <v>21</v>
      </c>
      <c r="N4" s="9" t="s">
        <v>21</v>
      </c>
      <c r="O4" s="9" t="s">
        <v>21</v>
      </c>
      <c r="P4" s="8" t="s">
        <v>21</v>
      </c>
      <c r="R4" s="16" t="s">
        <v>20</v>
      </c>
      <c r="S4" s="8" t="s">
        <v>29</v>
      </c>
      <c r="T4" s="8">
        <v>31</v>
      </c>
      <c r="U4" s="9">
        <v>6</v>
      </c>
      <c r="V4" s="9">
        <v>85</v>
      </c>
      <c r="W4" s="9">
        <v>6</v>
      </c>
      <c r="X4" s="9">
        <v>6</v>
      </c>
      <c r="Y4" s="9">
        <v>23</v>
      </c>
      <c r="Z4" s="9">
        <v>7</v>
      </c>
      <c r="AA4" s="9">
        <v>67</v>
      </c>
      <c r="AB4" s="9">
        <v>9</v>
      </c>
      <c r="AC4" s="8">
        <f t="shared" ref="AC4:AC35" si="0">SUM(U4:AB4)</f>
        <v>209</v>
      </c>
    </row>
    <row r="5" spans="2:29" x14ac:dyDescent="0.2">
      <c r="B5" s="21" t="s">
        <v>23</v>
      </c>
      <c r="C5" s="7" t="s">
        <v>32</v>
      </c>
      <c r="D5" s="22">
        <v>31</v>
      </c>
      <c r="E5" s="22">
        <v>100</v>
      </c>
      <c r="F5" s="4">
        <v>0.76</v>
      </c>
      <c r="G5" s="20">
        <v>79</v>
      </c>
      <c r="H5" s="4" t="s">
        <v>21</v>
      </c>
      <c r="I5" s="4" t="s">
        <v>21</v>
      </c>
      <c r="J5" s="4" t="s">
        <v>21</v>
      </c>
      <c r="K5" s="4" t="s">
        <v>21</v>
      </c>
      <c r="L5" s="4" t="s">
        <v>21</v>
      </c>
      <c r="M5" s="4" t="s">
        <v>21</v>
      </c>
      <c r="N5" s="4" t="s">
        <v>21</v>
      </c>
      <c r="O5" s="4" t="s">
        <v>21</v>
      </c>
      <c r="P5" s="7" t="s">
        <v>21</v>
      </c>
      <c r="R5" s="17">
        <v>2</v>
      </c>
      <c r="S5" s="7" t="s">
        <v>29</v>
      </c>
      <c r="T5" s="7">
        <v>31</v>
      </c>
      <c r="U5" s="4">
        <v>5</v>
      </c>
      <c r="V5" s="4">
        <v>62</v>
      </c>
      <c r="W5" s="4">
        <v>6</v>
      </c>
      <c r="X5" s="4">
        <v>7</v>
      </c>
      <c r="Y5" s="4">
        <v>27</v>
      </c>
      <c r="Z5" s="4">
        <v>5</v>
      </c>
      <c r="AA5" s="4">
        <v>53</v>
      </c>
      <c r="AB5" s="4">
        <v>10</v>
      </c>
      <c r="AC5" s="7">
        <f t="shared" si="0"/>
        <v>175</v>
      </c>
    </row>
    <row r="6" spans="2:29" x14ac:dyDescent="0.2">
      <c r="B6" s="28" t="s">
        <v>15</v>
      </c>
      <c r="C6" s="5" t="s">
        <v>32</v>
      </c>
      <c r="D6" s="29">
        <v>31</v>
      </c>
      <c r="E6" s="29">
        <v>94</v>
      </c>
      <c r="F6" s="6">
        <v>0.86</v>
      </c>
      <c r="G6" s="30">
        <v>86</v>
      </c>
      <c r="H6" s="6">
        <v>4</v>
      </c>
      <c r="I6" s="6">
        <v>51</v>
      </c>
      <c r="J6" s="6">
        <v>7</v>
      </c>
      <c r="K6" s="6">
        <v>5</v>
      </c>
      <c r="L6" s="6">
        <v>8</v>
      </c>
      <c r="M6" s="6">
        <v>4</v>
      </c>
      <c r="N6" s="6">
        <v>51</v>
      </c>
      <c r="O6" s="6">
        <v>8</v>
      </c>
      <c r="P6" s="5">
        <f>SUM(H6:O6)</f>
        <v>138</v>
      </c>
      <c r="R6" s="18">
        <v>3</v>
      </c>
      <c r="S6" s="5" t="s">
        <v>29</v>
      </c>
      <c r="T6" s="5">
        <v>31</v>
      </c>
      <c r="U6" s="6">
        <v>10</v>
      </c>
      <c r="V6" s="6">
        <v>79</v>
      </c>
      <c r="W6" s="6">
        <v>6</v>
      </c>
      <c r="X6" s="6">
        <v>7</v>
      </c>
      <c r="Y6" s="6">
        <v>38</v>
      </c>
      <c r="Z6" s="6">
        <v>3</v>
      </c>
      <c r="AA6" s="6">
        <v>45</v>
      </c>
      <c r="AB6" s="6">
        <v>13</v>
      </c>
      <c r="AC6" s="5">
        <f t="shared" si="0"/>
        <v>201</v>
      </c>
    </row>
    <row r="7" spans="2:29" x14ac:dyDescent="0.2">
      <c r="B7" s="21">
        <v>4</v>
      </c>
      <c r="C7" s="7" t="s">
        <v>32</v>
      </c>
      <c r="D7" s="22">
        <v>31</v>
      </c>
      <c r="E7" s="22">
        <v>37</v>
      </c>
      <c r="F7" s="4">
        <v>0.96</v>
      </c>
      <c r="G7" s="20">
        <v>27</v>
      </c>
      <c r="H7" s="4">
        <v>4</v>
      </c>
      <c r="I7" s="4">
        <v>74</v>
      </c>
      <c r="J7" s="4">
        <v>10</v>
      </c>
      <c r="K7" s="4">
        <v>9</v>
      </c>
      <c r="L7" s="4">
        <v>23</v>
      </c>
      <c r="M7" s="4">
        <v>5</v>
      </c>
      <c r="N7" s="4">
        <v>57</v>
      </c>
      <c r="O7" s="4">
        <v>11</v>
      </c>
      <c r="P7" s="7">
        <f t="shared" ref="P7:P9" si="1">SUM(H7:O7)</f>
        <v>193</v>
      </c>
      <c r="R7" s="17">
        <v>4</v>
      </c>
      <c r="S7" s="7" t="s">
        <v>29</v>
      </c>
      <c r="T7" s="7">
        <v>31</v>
      </c>
      <c r="U7" s="4">
        <v>2</v>
      </c>
      <c r="V7" s="4">
        <v>80</v>
      </c>
      <c r="W7" s="4">
        <v>5</v>
      </c>
      <c r="X7" s="4">
        <v>6</v>
      </c>
      <c r="Y7" s="4">
        <v>25</v>
      </c>
      <c r="Z7" s="4">
        <v>3</v>
      </c>
      <c r="AA7" s="4">
        <v>78</v>
      </c>
      <c r="AB7" s="4">
        <v>14</v>
      </c>
      <c r="AC7" s="7">
        <f t="shared" si="0"/>
        <v>213</v>
      </c>
    </row>
    <row r="8" spans="2:29" x14ac:dyDescent="0.2">
      <c r="B8" s="28">
        <v>5</v>
      </c>
      <c r="C8" s="5" t="s">
        <v>33</v>
      </c>
      <c r="D8" s="29">
        <v>31</v>
      </c>
      <c r="E8" s="29">
        <v>90</v>
      </c>
      <c r="F8" s="6">
        <v>0.97</v>
      </c>
      <c r="G8" s="30">
        <v>43</v>
      </c>
      <c r="H8" s="6">
        <v>3</v>
      </c>
      <c r="I8" s="6">
        <v>64</v>
      </c>
      <c r="J8" s="6">
        <v>7</v>
      </c>
      <c r="K8" s="6">
        <v>9</v>
      </c>
      <c r="L8" s="6">
        <v>8</v>
      </c>
      <c r="M8" s="6">
        <v>5</v>
      </c>
      <c r="N8" s="6">
        <v>28</v>
      </c>
      <c r="O8" s="6">
        <v>8</v>
      </c>
      <c r="P8" s="5">
        <f t="shared" si="1"/>
        <v>132</v>
      </c>
      <c r="R8" s="18">
        <v>5</v>
      </c>
      <c r="S8" s="5" t="s">
        <v>29</v>
      </c>
      <c r="T8" s="5">
        <v>31</v>
      </c>
      <c r="U8" s="6">
        <v>4</v>
      </c>
      <c r="V8" s="6">
        <v>58</v>
      </c>
      <c r="W8" s="6">
        <v>8</v>
      </c>
      <c r="X8" s="6">
        <v>6</v>
      </c>
      <c r="Y8" s="6">
        <v>35</v>
      </c>
      <c r="Z8" s="6">
        <v>4</v>
      </c>
      <c r="AA8" s="6">
        <v>58</v>
      </c>
      <c r="AB8" s="6">
        <v>12</v>
      </c>
      <c r="AC8" s="5">
        <f t="shared" si="0"/>
        <v>185</v>
      </c>
    </row>
    <row r="9" spans="2:29" x14ac:dyDescent="0.2">
      <c r="B9" s="21">
        <v>6</v>
      </c>
      <c r="C9" s="7" t="s">
        <v>33</v>
      </c>
      <c r="D9" s="22">
        <v>31</v>
      </c>
      <c r="E9" s="22">
        <v>13</v>
      </c>
      <c r="F9" s="4">
        <v>0.99</v>
      </c>
      <c r="G9" s="20">
        <v>2</v>
      </c>
      <c r="H9" s="4">
        <v>3</v>
      </c>
      <c r="I9" s="4">
        <v>58</v>
      </c>
      <c r="J9" s="4">
        <v>5</v>
      </c>
      <c r="K9" s="4">
        <v>5</v>
      </c>
      <c r="L9" s="4">
        <v>8</v>
      </c>
      <c r="M9" s="4">
        <v>3</v>
      </c>
      <c r="N9" s="4">
        <v>55</v>
      </c>
      <c r="O9" s="4">
        <v>11</v>
      </c>
      <c r="P9" s="7">
        <f t="shared" si="1"/>
        <v>148</v>
      </c>
      <c r="R9" s="17">
        <v>6</v>
      </c>
      <c r="S9" s="7" t="s">
        <v>29</v>
      </c>
      <c r="T9" s="7">
        <v>31</v>
      </c>
      <c r="U9" s="4">
        <v>5</v>
      </c>
      <c r="V9" s="4">
        <v>66</v>
      </c>
      <c r="W9" s="4">
        <v>3</v>
      </c>
      <c r="X9" s="4">
        <v>6</v>
      </c>
      <c r="Y9" s="4">
        <v>20</v>
      </c>
      <c r="Z9" s="4">
        <v>1</v>
      </c>
      <c r="AA9" s="4">
        <v>67</v>
      </c>
      <c r="AB9" s="4">
        <v>11</v>
      </c>
      <c r="AC9" s="7">
        <f t="shared" si="0"/>
        <v>179</v>
      </c>
    </row>
    <row r="10" spans="2:29" x14ac:dyDescent="0.2">
      <c r="B10" s="28" t="s">
        <v>24</v>
      </c>
      <c r="C10" s="5" t="s">
        <v>33</v>
      </c>
      <c r="D10" s="29">
        <v>31</v>
      </c>
      <c r="E10" s="29">
        <v>34</v>
      </c>
      <c r="F10" s="6">
        <v>0.98</v>
      </c>
      <c r="G10" s="30">
        <v>13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6" t="s">
        <v>21</v>
      </c>
      <c r="N10" s="6" t="s">
        <v>21</v>
      </c>
      <c r="O10" s="6" t="s">
        <v>21</v>
      </c>
      <c r="P10" s="5" t="s">
        <v>21</v>
      </c>
      <c r="R10" s="18">
        <v>7</v>
      </c>
      <c r="S10" s="5" t="s">
        <v>29</v>
      </c>
      <c r="T10" s="5">
        <v>31</v>
      </c>
      <c r="U10" s="6">
        <v>3</v>
      </c>
      <c r="V10" s="6">
        <v>45</v>
      </c>
      <c r="W10" s="6">
        <v>5</v>
      </c>
      <c r="X10" s="6">
        <v>6</v>
      </c>
      <c r="Y10" s="6">
        <v>24</v>
      </c>
      <c r="Z10" s="6">
        <v>3</v>
      </c>
      <c r="AA10" s="6">
        <v>76</v>
      </c>
      <c r="AB10" s="6">
        <v>12</v>
      </c>
      <c r="AC10" s="5">
        <f t="shared" si="0"/>
        <v>174</v>
      </c>
    </row>
    <row r="11" spans="2:29" x14ac:dyDescent="0.2">
      <c r="B11" s="21">
        <v>8</v>
      </c>
      <c r="C11" s="7" t="s">
        <v>33</v>
      </c>
      <c r="D11" s="22">
        <v>31</v>
      </c>
      <c r="E11" s="22">
        <v>33</v>
      </c>
      <c r="F11" s="4">
        <v>0.98</v>
      </c>
      <c r="G11" s="20">
        <v>8</v>
      </c>
      <c r="H11" s="4">
        <v>3</v>
      </c>
      <c r="I11" s="4">
        <v>73</v>
      </c>
      <c r="J11" s="4">
        <v>4</v>
      </c>
      <c r="K11" s="4">
        <v>7</v>
      </c>
      <c r="L11" s="4">
        <v>10</v>
      </c>
      <c r="M11" s="4">
        <v>4</v>
      </c>
      <c r="N11" s="4">
        <v>41</v>
      </c>
      <c r="O11" s="4">
        <v>10</v>
      </c>
      <c r="P11" s="7">
        <f t="shared" ref="P11:P22" si="2">SUM(H11:O11)</f>
        <v>152</v>
      </c>
      <c r="R11" s="17">
        <v>8</v>
      </c>
      <c r="S11" s="7" t="s">
        <v>29</v>
      </c>
      <c r="T11" s="7">
        <v>31</v>
      </c>
      <c r="U11" s="4">
        <v>4</v>
      </c>
      <c r="V11" s="4">
        <v>65</v>
      </c>
      <c r="W11" s="4">
        <v>5</v>
      </c>
      <c r="X11" s="4">
        <v>6</v>
      </c>
      <c r="Y11" s="4">
        <v>18</v>
      </c>
      <c r="Z11" s="4">
        <v>7</v>
      </c>
      <c r="AA11" s="4">
        <v>67</v>
      </c>
      <c r="AB11" s="4">
        <v>9</v>
      </c>
      <c r="AC11" s="7">
        <f t="shared" si="0"/>
        <v>181</v>
      </c>
    </row>
    <row r="12" spans="2:29" x14ac:dyDescent="0.2">
      <c r="B12" s="28">
        <v>9</v>
      </c>
      <c r="C12" s="5" t="s">
        <v>33</v>
      </c>
      <c r="D12" s="29">
        <v>31</v>
      </c>
      <c r="E12" s="29">
        <v>88</v>
      </c>
      <c r="F12" s="6">
        <v>0.94</v>
      </c>
      <c r="G12" s="30">
        <v>24</v>
      </c>
      <c r="H12" s="6">
        <v>1</v>
      </c>
      <c r="I12" s="6">
        <v>43</v>
      </c>
      <c r="J12" s="6">
        <v>4</v>
      </c>
      <c r="K12" s="6">
        <v>5</v>
      </c>
      <c r="L12" s="6">
        <v>3</v>
      </c>
      <c r="M12" s="6">
        <v>2</v>
      </c>
      <c r="N12" s="6">
        <v>16</v>
      </c>
      <c r="O12" s="6">
        <v>7</v>
      </c>
      <c r="P12" s="5">
        <f t="shared" si="2"/>
        <v>81</v>
      </c>
      <c r="R12" s="18">
        <v>9</v>
      </c>
      <c r="S12" s="5" t="s">
        <v>29</v>
      </c>
      <c r="T12" s="5">
        <v>31</v>
      </c>
      <c r="U12" s="6">
        <v>0</v>
      </c>
      <c r="V12" s="6">
        <v>56</v>
      </c>
      <c r="W12" s="6">
        <v>4</v>
      </c>
      <c r="X12" s="6">
        <v>8</v>
      </c>
      <c r="Y12" s="6">
        <v>17</v>
      </c>
      <c r="Z12" s="6">
        <v>3</v>
      </c>
      <c r="AA12" s="6">
        <v>41</v>
      </c>
      <c r="AB12" s="6">
        <v>7</v>
      </c>
      <c r="AC12" s="5">
        <f t="shared" si="0"/>
        <v>136</v>
      </c>
    </row>
    <row r="13" spans="2:29" x14ac:dyDescent="0.2">
      <c r="B13" s="21">
        <v>10</v>
      </c>
      <c r="C13" s="7" t="s">
        <v>33</v>
      </c>
      <c r="D13" s="22">
        <v>31</v>
      </c>
      <c r="E13" s="22">
        <v>97</v>
      </c>
      <c r="F13" s="4">
        <v>0.97</v>
      </c>
      <c r="G13" s="20">
        <v>39</v>
      </c>
      <c r="H13" s="4">
        <v>7</v>
      </c>
      <c r="I13" s="4">
        <v>75</v>
      </c>
      <c r="J13" s="4">
        <v>6</v>
      </c>
      <c r="K13" s="4">
        <v>4</v>
      </c>
      <c r="L13" s="4">
        <v>5</v>
      </c>
      <c r="M13" s="4">
        <v>1</v>
      </c>
      <c r="N13" s="4">
        <v>29</v>
      </c>
      <c r="O13" s="4">
        <v>7</v>
      </c>
      <c r="P13" s="7">
        <f t="shared" si="2"/>
        <v>134</v>
      </c>
      <c r="R13" s="17">
        <v>10</v>
      </c>
      <c r="S13" s="7" t="s">
        <v>29</v>
      </c>
      <c r="T13" s="7">
        <v>31</v>
      </c>
      <c r="U13" s="4">
        <v>7</v>
      </c>
      <c r="V13" s="4">
        <v>62</v>
      </c>
      <c r="W13" s="4">
        <v>6</v>
      </c>
      <c r="X13" s="4">
        <v>10</v>
      </c>
      <c r="Y13" s="4">
        <v>22</v>
      </c>
      <c r="Z13" s="4">
        <v>5</v>
      </c>
      <c r="AA13" s="4">
        <v>47</v>
      </c>
      <c r="AB13" s="4">
        <v>7</v>
      </c>
      <c r="AC13" s="7">
        <f t="shared" si="0"/>
        <v>166</v>
      </c>
    </row>
    <row r="14" spans="2:29" x14ac:dyDescent="0.2">
      <c r="B14" s="28" t="s">
        <v>16</v>
      </c>
      <c r="C14" s="5" t="s">
        <v>33</v>
      </c>
      <c r="D14" s="29">
        <v>31</v>
      </c>
      <c r="E14" s="29">
        <v>100</v>
      </c>
      <c r="F14" s="6">
        <v>0.85</v>
      </c>
      <c r="G14" s="30">
        <v>87</v>
      </c>
      <c r="H14" s="6">
        <v>2</v>
      </c>
      <c r="I14" s="6">
        <v>56</v>
      </c>
      <c r="J14" s="6">
        <v>4</v>
      </c>
      <c r="K14" s="6">
        <v>8</v>
      </c>
      <c r="L14" s="6">
        <v>2</v>
      </c>
      <c r="M14" s="6">
        <v>5</v>
      </c>
      <c r="N14" s="6">
        <v>34</v>
      </c>
      <c r="O14" s="6">
        <v>11</v>
      </c>
      <c r="P14" s="5">
        <f t="shared" si="2"/>
        <v>122</v>
      </c>
      <c r="R14" s="18">
        <v>11</v>
      </c>
      <c r="S14" s="5" t="s">
        <v>29</v>
      </c>
      <c r="T14" s="5">
        <v>31</v>
      </c>
      <c r="U14" s="6">
        <v>4</v>
      </c>
      <c r="V14" s="6">
        <v>89</v>
      </c>
      <c r="W14" s="6">
        <v>7</v>
      </c>
      <c r="X14" s="6">
        <v>6</v>
      </c>
      <c r="Y14" s="6">
        <v>22</v>
      </c>
      <c r="Z14" s="6">
        <v>6</v>
      </c>
      <c r="AA14" s="6">
        <v>50</v>
      </c>
      <c r="AB14" s="6">
        <v>8</v>
      </c>
      <c r="AC14" s="5">
        <f t="shared" si="0"/>
        <v>192</v>
      </c>
    </row>
    <row r="15" spans="2:29" x14ac:dyDescent="0.2">
      <c r="B15" s="21">
        <v>12</v>
      </c>
      <c r="C15" s="7" t="s">
        <v>33</v>
      </c>
      <c r="D15" s="22">
        <v>31</v>
      </c>
      <c r="E15" s="22">
        <v>100</v>
      </c>
      <c r="F15" s="4">
        <v>0.87</v>
      </c>
      <c r="G15" s="20">
        <v>30</v>
      </c>
      <c r="H15" s="4">
        <v>4</v>
      </c>
      <c r="I15" s="4">
        <v>65</v>
      </c>
      <c r="J15" s="4">
        <v>5</v>
      </c>
      <c r="K15" s="4">
        <v>7</v>
      </c>
      <c r="L15" s="4">
        <v>5</v>
      </c>
      <c r="M15" s="4">
        <v>2</v>
      </c>
      <c r="N15" s="4">
        <v>36</v>
      </c>
      <c r="O15" s="4">
        <v>15</v>
      </c>
      <c r="P15" s="7">
        <f t="shared" si="2"/>
        <v>139</v>
      </c>
      <c r="R15" s="17">
        <v>12</v>
      </c>
      <c r="S15" s="7" t="s">
        <v>29</v>
      </c>
      <c r="T15" s="7">
        <v>31</v>
      </c>
      <c r="U15" s="4">
        <v>0</v>
      </c>
      <c r="V15" s="4">
        <v>84</v>
      </c>
      <c r="W15" s="4">
        <v>9</v>
      </c>
      <c r="X15" s="4">
        <v>5</v>
      </c>
      <c r="Y15" s="4">
        <v>31</v>
      </c>
      <c r="Z15" s="4">
        <v>7</v>
      </c>
      <c r="AA15" s="4">
        <v>45</v>
      </c>
      <c r="AB15" s="4">
        <v>8</v>
      </c>
      <c r="AC15" s="7">
        <f t="shared" si="0"/>
        <v>189</v>
      </c>
    </row>
    <row r="16" spans="2:29" x14ac:dyDescent="0.2">
      <c r="B16" s="28">
        <v>13</v>
      </c>
      <c r="C16" s="5" t="s">
        <v>33</v>
      </c>
      <c r="D16" s="29">
        <v>31</v>
      </c>
      <c r="E16" s="29">
        <v>97</v>
      </c>
      <c r="F16" s="6">
        <v>0.69</v>
      </c>
      <c r="G16" s="30">
        <v>60</v>
      </c>
      <c r="H16" s="6">
        <v>6</v>
      </c>
      <c r="I16" s="6">
        <v>64</v>
      </c>
      <c r="J16" s="6">
        <v>6</v>
      </c>
      <c r="K16" s="6">
        <v>6</v>
      </c>
      <c r="L16" s="6">
        <v>9</v>
      </c>
      <c r="M16" s="6">
        <v>2</v>
      </c>
      <c r="N16" s="6">
        <v>44</v>
      </c>
      <c r="O16" s="6">
        <v>9</v>
      </c>
      <c r="P16" s="5">
        <f t="shared" si="2"/>
        <v>146</v>
      </c>
      <c r="R16" s="18">
        <v>13</v>
      </c>
      <c r="S16" s="5" t="s">
        <v>29</v>
      </c>
      <c r="T16" s="5">
        <v>31</v>
      </c>
      <c r="U16" s="6">
        <v>5</v>
      </c>
      <c r="V16" s="6">
        <v>84</v>
      </c>
      <c r="W16" s="6">
        <v>5</v>
      </c>
      <c r="X16" s="6">
        <v>4</v>
      </c>
      <c r="Y16" s="6">
        <v>39</v>
      </c>
      <c r="Z16" s="6">
        <v>4</v>
      </c>
      <c r="AA16" s="6">
        <v>49</v>
      </c>
      <c r="AB16" s="6">
        <v>7</v>
      </c>
      <c r="AC16" s="5">
        <f t="shared" si="0"/>
        <v>197</v>
      </c>
    </row>
    <row r="17" spans="2:29" x14ac:dyDescent="0.2">
      <c r="B17" s="21">
        <v>14</v>
      </c>
      <c r="C17" s="7" t="s">
        <v>33</v>
      </c>
      <c r="D17" s="22">
        <v>31</v>
      </c>
      <c r="E17" s="22">
        <v>38</v>
      </c>
      <c r="F17" s="4">
        <v>0.98</v>
      </c>
      <c r="G17" s="20">
        <v>29</v>
      </c>
      <c r="H17" s="4">
        <v>3</v>
      </c>
      <c r="I17" s="4">
        <v>87</v>
      </c>
      <c r="J17" s="4">
        <v>5</v>
      </c>
      <c r="K17" s="4">
        <v>5</v>
      </c>
      <c r="L17" s="4">
        <v>10</v>
      </c>
      <c r="M17" s="4">
        <v>2</v>
      </c>
      <c r="N17" s="4">
        <v>39</v>
      </c>
      <c r="O17" s="4">
        <v>12</v>
      </c>
      <c r="P17" s="7">
        <f t="shared" si="2"/>
        <v>163</v>
      </c>
      <c r="R17" s="17">
        <v>14</v>
      </c>
      <c r="S17" s="7" t="s">
        <v>29</v>
      </c>
      <c r="T17" s="7">
        <v>31</v>
      </c>
      <c r="U17" s="4">
        <v>5</v>
      </c>
      <c r="V17" s="4">
        <v>81</v>
      </c>
      <c r="W17" s="4">
        <v>8</v>
      </c>
      <c r="X17" s="4">
        <v>7</v>
      </c>
      <c r="Y17" s="4">
        <v>19</v>
      </c>
      <c r="Z17" s="4">
        <v>5</v>
      </c>
      <c r="AA17" s="4">
        <v>63</v>
      </c>
      <c r="AB17" s="4">
        <v>11</v>
      </c>
      <c r="AC17" s="7">
        <f t="shared" si="0"/>
        <v>199</v>
      </c>
    </row>
    <row r="18" spans="2:29" x14ac:dyDescent="0.2">
      <c r="B18" s="28">
        <v>15</v>
      </c>
      <c r="C18" s="5" t="s">
        <v>33</v>
      </c>
      <c r="D18" s="29">
        <v>31</v>
      </c>
      <c r="E18" s="29">
        <v>12</v>
      </c>
      <c r="F18" s="6">
        <v>0.99</v>
      </c>
      <c r="G18" s="30">
        <v>3</v>
      </c>
      <c r="H18" s="6">
        <v>3</v>
      </c>
      <c r="I18" s="6">
        <v>70</v>
      </c>
      <c r="J18" s="6">
        <v>9</v>
      </c>
      <c r="K18" s="6">
        <v>7</v>
      </c>
      <c r="L18" s="6">
        <v>11</v>
      </c>
      <c r="M18" s="6">
        <v>2</v>
      </c>
      <c r="N18" s="6">
        <v>43</v>
      </c>
      <c r="O18" s="6">
        <v>6</v>
      </c>
      <c r="P18" s="5">
        <f t="shared" si="2"/>
        <v>151</v>
      </c>
      <c r="R18" s="18" t="s">
        <v>38</v>
      </c>
      <c r="S18" s="5" t="s">
        <v>29</v>
      </c>
      <c r="T18" s="5">
        <v>31</v>
      </c>
      <c r="U18" s="6">
        <v>5</v>
      </c>
      <c r="V18" s="6">
        <v>86</v>
      </c>
      <c r="W18" s="6">
        <v>9</v>
      </c>
      <c r="X18" s="6">
        <v>7</v>
      </c>
      <c r="Y18" s="6">
        <v>25</v>
      </c>
      <c r="Z18" s="6">
        <v>7</v>
      </c>
      <c r="AA18" s="6">
        <v>64</v>
      </c>
      <c r="AB18" s="6">
        <v>9</v>
      </c>
      <c r="AC18" s="5">
        <f t="shared" si="0"/>
        <v>212</v>
      </c>
    </row>
    <row r="19" spans="2:29" x14ac:dyDescent="0.2">
      <c r="B19" s="21">
        <v>16</v>
      </c>
      <c r="C19" s="7" t="s">
        <v>33</v>
      </c>
      <c r="D19" s="22">
        <v>31</v>
      </c>
      <c r="E19" s="22">
        <v>94</v>
      </c>
      <c r="F19" s="4">
        <v>0.87</v>
      </c>
      <c r="G19" s="20">
        <v>77</v>
      </c>
      <c r="H19" s="4">
        <v>4</v>
      </c>
      <c r="I19" s="4">
        <v>60</v>
      </c>
      <c r="J19" s="4">
        <v>4</v>
      </c>
      <c r="K19" s="4">
        <v>7</v>
      </c>
      <c r="L19" s="4">
        <v>3</v>
      </c>
      <c r="M19" s="4">
        <v>2</v>
      </c>
      <c r="N19" s="4">
        <v>36</v>
      </c>
      <c r="O19" s="4">
        <v>7</v>
      </c>
      <c r="P19" s="7">
        <f t="shared" si="2"/>
        <v>123</v>
      </c>
      <c r="R19" s="17">
        <v>16</v>
      </c>
      <c r="S19" s="7" t="s">
        <v>29</v>
      </c>
      <c r="T19" s="7">
        <v>31</v>
      </c>
      <c r="U19" s="4">
        <v>6</v>
      </c>
      <c r="V19" s="4">
        <v>98</v>
      </c>
      <c r="W19" s="4">
        <v>9</v>
      </c>
      <c r="X19" s="4">
        <v>6</v>
      </c>
      <c r="Y19" s="4">
        <v>30</v>
      </c>
      <c r="Z19" s="4">
        <v>6</v>
      </c>
      <c r="AA19" s="4">
        <v>59</v>
      </c>
      <c r="AB19" s="4">
        <v>13</v>
      </c>
      <c r="AC19" s="7">
        <f t="shared" si="0"/>
        <v>227</v>
      </c>
    </row>
    <row r="20" spans="2:29" x14ac:dyDescent="0.2">
      <c r="B20" s="28">
        <v>17</v>
      </c>
      <c r="C20" s="5" t="s">
        <v>33</v>
      </c>
      <c r="D20" s="29">
        <v>31</v>
      </c>
      <c r="E20" s="29">
        <v>16</v>
      </c>
      <c r="F20" s="6">
        <v>0.99</v>
      </c>
      <c r="G20" s="30">
        <v>5</v>
      </c>
      <c r="H20" s="6">
        <v>3</v>
      </c>
      <c r="I20" s="6">
        <v>85</v>
      </c>
      <c r="J20" s="6">
        <v>5</v>
      </c>
      <c r="K20" s="6">
        <v>5</v>
      </c>
      <c r="L20" s="6">
        <v>11</v>
      </c>
      <c r="M20" s="6">
        <v>2</v>
      </c>
      <c r="N20" s="6">
        <v>42</v>
      </c>
      <c r="O20" s="6">
        <v>13</v>
      </c>
      <c r="P20" s="5">
        <f t="shared" si="2"/>
        <v>166</v>
      </c>
      <c r="R20" s="18">
        <v>17</v>
      </c>
      <c r="S20" s="5" t="s">
        <v>29</v>
      </c>
      <c r="T20" s="5">
        <v>31</v>
      </c>
      <c r="U20" s="6">
        <v>3</v>
      </c>
      <c r="V20" s="6">
        <v>75</v>
      </c>
      <c r="W20" s="6">
        <v>7</v>
      </c>
      <c r="X20" s="6">
        <v>10</v>
      </c>
      <c r="Y20" s="6">
        <v>23</v>
      </c>
      <c r="Z20" s="6">
        <v>8</v>
      </c>
      <c r="AA20" s="6">
        <v>56</v>
      </c>
      <c r="AB20" s="6">
        <v>11</v>
      </c>
      <c r="AC20" s="5">
        <f t="shared" si="0"/>
        <v>193</v>
      </c>
    </row>
    <row r="21" spans="2:29" x14ac:dyDescent="0.2">
      <c r="B21" s="21">
        <v>18</v>
      </c>
      <c r="C21" s="7" t="s">
        <v>33</v>
      </c>
      <c r="D21" s="22">
        <v>31</v>
      </c>
      <c r="E21" s="22">
        <v>89</v>
      </c>
      <c r="F21" s="4">
        <v>0.88</v>
      </c>
      <c r="G21" s="20">
        <v>29</v>
      </c>
      <c r="H21" s="4">
        <v>2</v>
      </c>
      <c r="I21" s="4">
        <v>44</v>
      </c>
      <c r="J21" s="4">
        <v>5</v>
      </c>
      <c r="K21" s="4">
        <v>2</v>
      </c>
      <c r="L21" s="4">
        <v>8</v>
      </c>
      <c r="M21" s="4">
        <v>4</v>
      </c>
      <c r="N21" s="4">
        <v>35</v>
      </c>
      <c r="O21" s="4">
        <v>7</v>
      </c>
      <c r="P21" s="7">
        <f t="shared" si="2"/>
        <v>107</v>
      </c>
      <c r="R21" s="17">
        <v>18</v>
      </c>
      <c r="S21" s="7" t="s">
        <v>29</v>
      </c>
      <c r="T21" s="7">
        <v>31</v>
      </c>
      <c r="U21" s="4">
        <v>7</v>
      </c>
      <c r="V21" s="4">
        <v>82</v>
      </c>
      <c r="W21" s="4">
        <v>4</v>
      </c>
      <c r="X21" s="4">
        <v>4</v>
      </c>
      <c r="Y21" s="4">
        <v>29</v>
      </c>
      <c r="Z21" s="4">
        <v>6</v>
      </c>
      <c r="AA21" s="4">
        <v>61</v>
      </c>
      <c r="AB21" s="4">
        <v>17</v>
      </c>
      <c r="AC21" s="7">
        <f t="shared" si="0"/>
        <v>210</v>
      </c>
    </row>
    <row r="22" spans="2:29" x14ac:dyDescent="0.2">
      <c r="B22" s="28">
        <v>19</v>
      </c>
      <c r="C22" s="5" t="s">
        <v>33</v>
      </c>
      <c r="D22" s="29">
        <v>31</v>
      </c>
      <c r="E22" s="29">
        <v>42</v>
      </c>
      <c r="F22" s="6">
        <v>0.96</v>
      </c>
      <c r="G22" s="30">
        <v>35</v>
      </c>
      <c r="H22" s="6">
        <v>1</v>
      </c>
      <c r="I22" s="6">
        <v>54</v>
      </c>
      <c r="J22" s="6">
        <v>5</v>
      </c>
      <c r="K22" s="6">
        <v>4</v>
      </c>
      <c r="L22" s="6">
        <v>9</v>
      </c>
      <c r="M22" s="6">
        <v>2</v>
      </c>
      <c r="N22" s="6">
        <v>52</v>
      </c>
      <c r="O22" s="6">
        <v>6</v>
      </c>
      <c r="P22" s="5">
        <f t="shared" si="2"/>
        <v>133</v>
      </c>
      <c r="R22" s="18">
        <v>19</v>
      </c>
      <c r="S22" s="5" t="s">
        <v>29</v>
      </c>
      <c r="T22" s="5">
        <v>31</v>
      </c>
      <c r="U22" s="6">
        <v>2</v>
      </c>
      <c r="V22" s="6">
        <v>86</v>
      </c>
      <c r="W22" s="6">
        <v>7</v>
      </c>
      <c r="X22" s="6">
        <v>6</v>
      </c>
      <c r="Y22" s="6">
        <v>24</v>
      </c>
      <c r="Z22" s="6">
        <v>6</v>
      </c>
      <c r="AA22" s="6">
        <v>50</v>
      </c>
      <c r="AB22" s="6">
        <v>12</v>
      </c>
      <c r="AC22" s="5">
        <f t="shared" si="0"/>
        <v>193</v>
      </c>
    </row>
    <row r="23" spans="2:29" x14ac:dyDescent="0.2">
      <c r="B23" s="21" t="s">
        <v>39</v>
      </c>
      <c r="C23" s="7" t="s">
        <v>34</v>
      </c>
      <c r="D23" s="22">
        <v>21</v>
      </c>
      <c r="E23" s="22">
        <v>9</v>
      </c>
      <c r="F23" s="4">
        <v>0.99</v>
      </c>
      <c r="G23" s="20">
        <v>3</v>
      </c>
      <c r="H23" s="4" t="s">
        <v>21</v>
      </c>
      <c r="I23" s="4" t="s">
        <v>21</v>
      </c>
      <c r="J23" s="4" t="s">
        <v>21</v>
      </c>
      <c r="K23" s="4" t="s">
        <v>21</v>
      </c>
      <c r="L23" s="4" t="s">
        <v>21</v>
      </c>
      <c r="M23" s="4" t="s">
        <v>21</v>
      </c>
      <c r="N23" s="4" t="s">
        <v>21</v>
      </c>
      <c r="O23" s="4" t="s">
        <v>21</v>
      </c>
      <c r="P23" s="7" t="s">
        <v>21</v>
      </c>
      <c r="R23" s="17">
        <v>20</v>
      </c>
      <c r="S23" s="7" t="s">
        <v>29</v>
      </c>
      <c r="T23" s="7">
        <v>31</v>
      </c>
      <c r="U23" s="4">
        <v>6</v>
      </c>
      <c r="V23" s="4">
        <v>74</v>
      </c>
      <c r="W23" s="4">
        <v>6</v>
      </c>
      <c r="X23" s="4">
        <v>5</v>
      </c>
      <c r="Y23" s="4">
        <v>25</v>
      </c>
      <c r="Z23" s="4">
        <v>3</v>
      </c>
      <c r="AA23" s="4">
        <v>64</v>
      </c>
      <c r="AB23" s="4">
        <v>9</v>
      </c>
      <c r="AC23" s="7">
        <f t="shared" si="0"/>
        <v>192</v>
      </c>
    </row>
    <row r="24" spans="2:29" x14ac:dyDescent="0.2">
      <c r="B24" s="28" t="s">
        <v>40</v>
      </c>
      <c r="C24" s="5" t="s">
        <v>34</v>
      </c>
      <c r="D24" s="29">
        <v>21</v>
      </c>
      <c r="E24" s="29">
        <v>51</v>
      </c>
      <c r="F24" s="6">
        <v>0.97</v>
      </c>
      <c r="G24" s="30">
        <v>39</v>
      </c>
      <c r="H24" s="6" t="s">
        <v>21</v>
      </c>
      <c r="I24" s="6" t="s">
        <v>21</v>
      </c>
      <c r="J24" s="6" t="s">
        <v>21</v>
      </c>
      <c r="K24" s="6" t="s">
        <v>21</v>
      </c>
      <c r="L24" s="6" t="s">
        <v>21</v>
      </c>
      <c r="M24" s="6" t="s">
        <v>21</v>
      </c>
      <c r="N24" s="6" t="s">
        <v>21</v>
      </c>
      <c r="O24" s="6" t="s">
        <v>21</v>
      </c>
      <c r="P24" s="5" t="s">
        <v>21</v>
      </c>
      <c r="R24" s="18">
        <v>21</v>
      </c>
      <c r="S24" s="5" t="s">
        <v>26</v>
      </c>
      <c r="T24" s="5">
        <v>1</v>
      </c>
      <c r="U24" s="24">
        <v>7</v>
      </c>
      <c r="V24" s="24">
        <v>84</v>
      </c>
      <c r="W24" s="24">
        <v>10</v>
      </c>
      <c r="X24" s="24">
        <v>10</v>
      </c>
      <c r="Y24" s="24">
        <v>29</v>
      </c>
      <c r="Z24" s="24">
        <v>4</v>
      </c>
      <c r="AA24" s="24">
        <v>63</v>
      </c>
      <c r="AB24" s="24">
        <v>8</v>
      </c>
      <c r="AC24" s="36">
        <f t="shared" si="0"/>
        <v>215</v>
      </c>
    </row>
    <row r="25" spans="2:29" x14ac:dyDescent="0.2">
      <c r="B25" s="21" t="s">
        <v>25</v>
      </c>
      <c r="C25" s="7" t="s">
        <v>32</v>
      </c>
      <c r="D25" s="22">
        <v>31</v>
      </c>
      <c r="E25" s="22">
        <v>100</v>
      </c>
      <c r="F25" s="4">
        <v>0.93</v>
      </c>
      <c r="G25" s="20">
        <v>100</v>
      </c>
      <c r="H25" s="4" t="s">
        <v>21</v>
      </c>
      <c r="I25" s="4" t="s">
        <v>21</v>
      </c>
      <c r="J25" s="4" t="s">
        <v>21</v>
      </c>
      <c r="K25" s="4" t="s">
        <v>21</v>
      </c>
      <c r="L25" s="4" t="s">
        <v>21</v>
      </c>
      <c r="M25" s="4" t="s">
        <v>21</v>
      </c>
      <c r="N25" s="4" t="s">
        <v>21</v>
      </c>
      <c r="O25" s="4" t="s">
        <v>21</v>
      </c>
      <c r="P25" s="7" t="s">
        <v>21</v>
      </c>
      <c r="R25" s="17">
        <v>22</v>
      </c>
      <c r="S25" s="7" t="s">
        <v>27</v>
      </c>
      <c r="T25" s="7">
        <v>6</v>
      </c>
      <c r="U25" s="23">
        <v>6</v>
      </c>
      <c r="V25" s="23">
        <v>101</v>
      </c>
      <c r="W25" s="23">
        <v>9</v>
      </c>
      <c r="X25" s="23">
        <v>8</v>
      </c>
      <c r="Y25" s="23">
        <v>26</v>
      </c>
      <c r="Z25" s="23">
        <v>11</v>
      </c>
      <c r="AA25" s="23">
        <v>43</v>
      </c>
      <c r="AB25" s="23">
        <v>11</v>
      </c>
      <c r="AC25" s="37">
        <f t="shared" si="0"/>
        <v>215</v>
      </c>
    </row>
    <row r="26" spans="2:29" x14ac:dyDescent="0.2">
      <c r="B26" s="28">
        <v>23</v>
      </c>
      <c r="C26" s="5" t="s">
        <v>33</v>
      </c>
      <c r="D26" s="29">
        <v>31</v>
      </c>
      <c r="E26" s="29">
        <v>0</v>
      </c>
      <c r="F26" s="6">
        <v>1</v>
      </c>
      <c r="G26" s="30">
        <v>0</v>
      </c>
      <c r="H26" s="6">
        <v>5</v>
      </c>
      <c r="I26" s="6">
        <v>70</v>
      </c>
      <c r="J26" s="6">
        <v>5</v>
      </c>
      <c r="K26" s="6">
        <v>6</v>
      </c>
      <c r="L26" s="6">
        <v>9</v>
      </c>
      <c r="M26" s="6">
        <v>4</v>
      </c>
      <c r="N26" s="6">
        <v>51</v>
      </c>
      <c r="O26" s="6">
        <v>8</v>
      </c>
      <c r="P26" s="5">
        <f>SUM(H26:O26)</f>
        <v>158</v>
      </c>
      <c r="R26" s="18">
        <v>23</v>
      </c>
      <c r="S26" s="5" t="s">
        <v>27</v>
      </c>
      <c r="T26" s="5">
        <v>6</v>
      </c>
      <c r="U26" s="24">
        <v>1</v>
      </c>
      <c r="V26" s="24">
        <v>103</v>
      </c>
      <c r="W26" s="24">
        <v>8</v>
      </c>
      <c r="X26" s="24">
        <v>6</v>
      </c>
      <c r="Y26" s="24">
        <v>30</v>
      </c>
      <c r="Z26" s="24">
        <v>10</v>
      </c>
      <c r="AA26" s="24">
        <v>50</v>
      </c>
      <c r="AB26" s="24">
        <v>10</v>
      </c>
      <c r="AC26" s="36">
        <f t="shared" si="0"/>
        <v>218</v>
      </c>
    </row>
    <row r="27" spans="2:29" x14ac:dyDescent="0.2">
      <c r="B27" s="21">
        <v>24</v>
      </c>
      <c r="C27" s="7" t="s">
        <v>33</v>
      </c>
      <c r="D27" s="22">
        <v>31</v>
      </c>
      <c r="E27" s="22">
        <v>0</v>
      </c>
      <c r="F27" s="4">
        <v>0.98</v>
      </c>
      <c r="G27" s="20">
        <v>0</v>
      </c>
      <c r="H27" s="4">
        <v>6</v>
      </c>
      <c r="I27" s="4">
        <v>40</v>
      </c>
      <c r="J27" s="4">
        <v>4</v>
      </c>
      <c r="K27" s="4">
        <v>9</v>
      </c>
      <c r="L27" s="4">
        <v>8</v>
      </c>
      <c r="M27" s="4">
        <v>3</v>
      </c>
      <c r="N27" s="4">
        <v>57</v>
      </c>
      <c r="O27" s="4">
        <v>5</v>
      </c>
      <c r="P27" s="7">
        <f>SUM(H27:O27)</f>
        <v>132</v>
      </c>
      <c r="R27" s="17">
        <v>24</v>
      </c>
      <c r="S27" s="7" t="s">
        <v>27</v>
      </c>
      <c r="T27" s="7">
        <v>8</v>
      </c>
      <c r="U27" s="23">
        <v>1</v>
      </c>
      <c r="V27" s="23">
        <v>98</v>
      </c>
      <c r="W27" s="23">
        <v>12</v>
      </c>
      <c r="X27" s="23">
        <v>9</v>
      </c>
      <c r="Y27" s="23">
        <v>25</v>
      </c>
      <c r="Z27" s="23">
        <v>9</v>
      </c>
      <c r="AA27" s="23">
        <v>53</v>
      </c>
      <c r="AB27" s="23">
        <v>9</v>
      </c>
      <c r="AC27" s="37">
        <f t="shared" si="0"/>
        <v>216</v>
      </c>
    </row>
    <row r="28" spans="2:29" x14ac:dyDescent="0.2">
      <c r="B28" s="28">
        <v>25</v>
      </c>
      <c r="C28" s="5" t="s">
        <v>33</v>
      </c>
      <c r="D28" s="29">
        <v>31</v>
      </c>
      <c r="E28" s="29">
        <v>0</v>
      </c>
      <c r="F28" s="6">
        <v>1</v>
      </c>
      <c r="G28" s="30">
        <v>0</v>
      </c>
      <c r="H28" s="6">
        <v>2</v>
      </c>
      <c r="I28" s="6">
        <v>77</v>
      </c>
      <c r="J28" s="6">
        <v>5</v>
      </c>
      <c r="K28" s="6">
        <v>6</v>
      </c>
      <c r="L28" s="6">
        <v>13</v>
      </c>
      <c r="M28" s="6">
        <v>5</v>
      </c>
      <c r="N28" s="6">
        <v>41</v>
      </c>
      <c r="O28" s="6">
        <v>11</v>
      </c>
      <c r="P28" s="5">
        <f t="shared" ref="P28:P30" si="3">SUM(H28:O28)</f>
        <v>160</v>
      </c>
      <c r="R28" s="18">
        <v>25</v>
      </c>
      <c r="S28" s="5" t="s">
        <v>28</v>
      </c>
      <c r="T28" s="5">
        <v>16</v>
      </c>
      <c r="U28" s="24">
        <v>1</v>
      </c>
      <c r="V28" s="24">
        <v>71</v>
      </c>
      <c r="W28" s="24">
        <v>6</v>
      </c>
      <c r="X28" s="24">
        <v>5</v>
      </c>
      <c r="Y28" s="24">
        <v>28</v>
      </c>
      <c r="Z28" s="24">
        <v>3</v>
      </c>
      <c r="AA28" s="24">
        <v>55</v>
      </c>
      <c r="AB28" s="24">
        <v>9</v>
      </c>
      <c r="AC28" s="36">
        <f t="shared" si="0"/>
        <v>178</v>
      </c>
    </row>
    <row r="29" spans="2:29" x14ac:dyDescent="0.2">
      <c r="B29" s="21">
        <v>26</v>
      </c>
      <c r="C29" s="7" t="s">
        <v>33</v>
      </c>
      <c r="D29" s="22">
        <v>31</v>
      </c>
      <c r="E29" s="22">
        <v>6</v>
      </c>
      <c r="F29" s="4">
        <v>0.97</v>
      </c>
      <c r="G29" s="20">
        <v>6</v>
      </c>
      <c r="H29" s="4">
        <v>4</v>
      </c>
      <c r="I29" s="4">
        <v>55</v>
      </c>
      <c r="J29" s="4">
        <v>6</v>
      </c>
      <c r="K29" s="4">
        <v>8</v>
      </c>
      <c r="L29" s="4">
        <v>9</v>
      </c>
      <c r="M29" s="4">
        <v>6</v>
      </c>
      <c r="N29" s="4">
        <v>58</v>
      </c>
      <c r="O29" s="4">
        <v>6</v>
      </c>
      <c r="P29" s="7">
        <f t="shared" si="3"/>
        <v>152</v>
      </c>
      <c r="R29" s="17">
        <v>26</v>
      </c>
      <c r="S29" s="7" t="s">
        <v>28</v>
      </c>
      <c r="T29" s="7">
        <v>16</v>
      </c>
      <c r="U29" s="23">
        <v>2</v>
      </c>
      <c r="V29" s="23">
        <v>83</v>
      </c>
      <c r="W29" s="23">
        <v>7</v>
      </c>
      <c r="X29" s="23">
        <v>7</v>
      </c>
      <c r="Y29" s="23">
        <v>25</v>
      </c>
      <c r="Z29" s="23">
        <v>7</v>
      </c>
      <c r="AA29" s="23">
        <v>46</v>
      </c>
      <c r="AB29" s="23">
        <v>8</v>
      </c>
      <c r="AC29" s="37">
        <f t="shared" si="0"/>
        <v>185</v>
      </c>
    </row>
    <row r="30" spans="2:29" x14ac:dyDescent="0.2">
      <c r="B30" s="28">
        <v>27</v>
      </c>
      <c r="C30" s="5" t="s">
        <v>33</v>
      </c>
      <c r="D30" s="29">
        <v>31</v>
      </c>
      <c r="E30" s="29">
        <v>100</v>
      </c>
      <c r="F30" s="6">
        <v>0.96</v>
      </c>
      <c r="G30" s="30">
        <v>78</v>
      </c>
      <c r="H30" s="6">
        <v>3</v>
      </c>
      <c r="I30" s="6">
        <v>88</v>
      </c>
      <c r="J30" s="6">
        <v>2</v>
      </c>
      <c r="K30" s="6">
        <v>7</v>
      </c>
      <c r="L30" s="6">
        <v>10</v>
      </c>
      <c r="M30" s="6">
        <v>1</v>
      </c>
      <c r="N30" s="6">
        <v>44</v>
      </c>
      <c r="O30" s="6">
        <v>7</v>
      </c>
      <c r="P30" s="5">
        <f t="shared" si="3"/>
        <v>162</v>
      </c>
      <c r="R30" s="18">
        <v>27</v>
      </c>
      <c r="S30" s="5" t="s">
        <v>28</v>
      </c>
      <c r="T30" s="5">
        <v>16</v>
      </c>
      <c r="U30" s="24">
        <v>0</v>
      </c>
      <c r="V30" s="24">
        <v>75</v>
      </c>
      <c r="W30" s="24">
        <v>1</v>
      </c>
      <c r="X30" s="24">
        <v>5</v>
      </c>
      <c r="Y30" s="24">
        <v>18</v>
      </c>
      <c r="Z30" s="24">
        <v>1</v>
      </c>
      <c r="AA30" s="24">
        <v>49</v>
      </c>
      <c r="AB30" s="24">
        <v>12</v>
      </c>
      <c r="AC30" s="36">
        <f t="shared" si="0"/>
        <v>161</v>
      </c>
    </row>
    <row r="31" spans="2:29" x14ac:dyDescent="0.2">
      <c r="B31" s="21" t="s">
        <v>41</v>
      </c>
      <c r="C31" s="7" t="s">
        <v>34</v>
      </c>
      <c r="D31" s="22">
        <v>21</v>
      </c>
      <c r="E31" s="22">
        <v>19</v>
      </c>
      <c r="F31" s="4">
        <v>0.94</v>
      </c>
      <c r="G31" s="20">
        <v>19</v>
      </c>
      <c r="H31" s="4" t="s">
        <v>21</v>
      </c>
      <c r="I31" s="4" t="s">
        <v>21</v>
      </c>
      <c r="J31" s="4" t="s">
        <v>21</v>
      </c>
      <c r="K31" s="4" t="s">
        <v>21</v>
      </c>
      <c r="L31" s="4" t="s">
        <v>21</v>
      </c>
      <c r="M31" s="4" t="s">
        <v>21</v>
      </c>
      <c r="N31" s="4" t="s">
        <v>21</v>
      </c>
      <c r="O31" s="4" t="s">
        <v>21</v>
      </c>
      <c r="P31" s="7" t="s">
        <v>21</v>
      </c>
      <c r="R31" s="17">
        <v>28</v>
      </c>
      <c r="S31" s="7" t="s">
        <v>28</v>
      </c>
      <c r="T31" s="7">
        <v>18</v>
      </c>
      <c r="U31" s="23">
        <v>8</v>
      </c>
      <c r="V31" s="23">
        <v>77</v>
      </c>
      <c r="W31" s="23">
        <v>5</v>
      </c>
      <c r="X31" s="23">
        <v>7</v>
      </c>
      <c r="Y31" s="23">
        <v>33</v>
      </c>
      <c r="Z31" s="23">
        <v>7</v>
      </c>
      <c r="AA31" s="23">
        <v>52</v>
      </c>
      <c r="AB31" s="23">
        <v>9</v>
      </c>
      <c r="AC31" s="37">
        <f t="shared" si="0"/>
        <v>198</v>
      </c>
    </row>
    <row r="32" spans="2:29" x14ac:dyDescent="0.2">
      <c r="B32" s="28">
        <v>29</v>
      </c>
      <c r="C32" s="5" t="s">
        <v>33</v>
      </c>
      <c r="D32" s="29">
        <v>31</v>
      </c>
      <c r="E32" s="29">
        <v>0</v>
      </c>
      <c r="F32" s="6">
        <v>1</v>
      </c>
      <c r="G32" s="30">
        <v>0</v>
      </c>
      <c r="H32" s="6">
        <v>0</v>
      </c>
      <c r="I32" s="6">
        <v>53</v>
      </c>
      <c r="J32" s="6">
        <v>3</v>
      </c>
      <c r="K32" s="6">
        <v>6</v>
      </c>
      <c r="L32" s="6">
        <v>9</v>
      </c>
      <c r="M32" s="6">
        <v>4</v>
      </c>
      <c r="N32" s="6">
        <v>53</v>
      </c>
      <c r="O32" s="6">
        <v>6</v>
      </c>
      <c r="P32" s="5">
        <f t="shared" ref="P32:P46" si="4">SUM(H32:O32)</f>
        <v>134</v>
      </c>
      <c r="R32" s="18">
        <v>29</v>
      </c>
      <c r="S32" s="5" t="s">
        <v>28</v>
      </c>
      <c r="T32" s="5">
        <v>18</v>
      </c>
      <c r="U32" s="24">
        <v>5</v>
      </c>
      <c r="V32" s="24">
        <v>80</v>
      </c>
      <c r="W32" s="24">
        <v>4</v>
      </c>
      <c r="X32" s="24">
        <v>5</v>
      </c>
      <c r="Y32" s="24">
        <v>12</v>
      </c>
      <c r="Z32" s="24">
        <v>8</v>
      </c>
      <c r="AA32" s="24">
        <v>47</v>
      </c>
      <c r="AB32" s="24">
        <v>10</v>
      </c>
      <c r="AC32" s="36">
        <f t="shared" si="0"/>
        <v>171</v>
      </c>
    </row>
    <row r="33" spans="2:29" x14ac:dyDescent="0.2">
      <c r="B33" s="21">
        <v>30</v>
      </c>
      <c r="C33" s="7" t="s">
        <v>33</v>
      </c>
      <c r="D33" s="22">
        <v>31</v>
      </c>
      <c r="E33" s="22">
        <v>100</v>
      </c>
      <c r="F33" s="4">
        <v>0.82</v>
      </c>
      <c r="G33" s="20">
        <v>85</v>
      </c>
      <c r="H33" s="4">
        <v>6</v>
      </c>
      <c r="I33" s="4">
        <v>62</v>
      </c>
      <c r="J33" s="4">
        <v>5</v>
      </c>
      <c r="K33" s="4">
        <v>4</v>
      </c>
      <c r="L33" s="4">
        <v>22</v>
      </c>
      <c r="M33" s="4">
        <v>7</v>
      </c>
      <c r="N33" s="4">
        <v>56</v>
      </c>
      <c r="O33" s="4">
        <v>12</v>
      </c>
      <c r="P33" s="7">
        <f t="shared" si="4"/>
        <v>174</v>
      </c>
      <c r="R33" s="17">
        <v>30</v>
      </c>
      <c r="S33" s="7" t="s">
        <v>29</v>
      </c>
      <c r="T33" s="7">
        <v>27</v>
      </c>
      <c r="U33" s="23">
        <v>6</v>
      </c>
      <c r="V33" s="23">
        <v>87</v>
      </c>
      <c r="W33" s="23">
        <v>6</v>
      </c>
      <c r="X33" s="23">
        <v>6</v>
      </c>
      <c r="Y33" s="23">
        <v>24</v>
      </c>
      <c r="Z33" s="23">
        <v>7</v>
      </c>
      <c r="AA33" s="23">
        <v>54</v>
      </c>
      <c r="AB33" s="23">
        <v>9</v>
      </c>
      <c r="AC33" s="37">
        <f t="shared" si="0"/>
        <v>199</v>
      </c>
    </row>
    <row r="34" spans="2:29" x14ac:dyDescent="0.2">
      <c r="B34" s="28">
        <v>31</v>
      </c>
      <c r="C34" s="5" t="s">
        <v>33</v>
      </c>
      <c r="D34" s="29">
        <v>31</v>
      </c>
      <c r="E34" s="29">
        <v>100</v>
      </c>
      <c r="F34" s="6">
        <v>0.79</v>
      </c>
      <c r="G34" s="30">
        <v>99</v>
      </c>
      <c r="H34" s="6">
        <v>2</v>
      </c>
      <c r="I34" s="6">
        <v>39</v>
      </c>
      <c r="J34" s="6">
        <v>5</v>
      </c>
      <c r="K34" s="6">
        <v>5</v>
      </c>
      <c r="L34" s="6">
        <v>12</v>
      </c>
      <c r="M34" s="6">
        <v>3</v>
      </c>
      <c r="N34" s="6">
        <v>51</v>
      </c>
      <c r="O34" s="6">
        <v>6</v>
      </c>
      <c r="P34" s="5">
        <f t="shared" si="4"/>
        <v>123</v>
      </c>
      <c r="R34" s="18">
        <v>31</v>
      </c>
      <c r="S34" s="38" t="s">
        <v>28</v>
      </c>
      <c r="T34" s="38">
        <v>16</v>
      </c>
      <c r="U34" s="6">
        <v>6</v>
      </c>
      <c r="V34" s="6">
        <v>88</v>
      </c>
      <c r="W34" s="6">
        <v>5</v>
      </c>
      <c r="X34" s="6">
        <v>7</v>
      </c>
      <c r="Y34" s="6">
        <v>27</v>
      </c>
      <c r="Z34" s="6">
        <v>5</v>
      </c>
      <c r="AA34" s="6">
        <v>64</v>
      </c>
      <c r="AB34" s="6">
        <v>8</v>
      </c>
      <c r="AC34" s="5">
        <f t="shared" si="0"/>
        <v>210</v>
      </c>
    </row>
    <row r="35" spans="2:29" ht="16" thickBot="1" x14ac:dyDescent="0.25">
      <c r="B35" s="21">
        <v>32</v>
      </c>
      <c r="C35" s="7" t="s">
        <v>33</v>
      </c>
      <c r="D35" s="22">
        <v>31</v>
      </c>
      <c r="E35" s="22">
        <v>0</v>
      </c>
      <c r="F35" s="4">
        <v>1</v>
      </c>
      <c r="G35" s="20">
        <v>0</v>
      </c>
      <c r="H35" s="4">
        <v>2</v>
      </c>
      <c r="I35" s="4">
        <v>43</v>
      </c>
      <c r="J35" s="4">
        <v>5</v>
      </c>
      <c r="K35" s="4">
        <v>6</v>
      </c>
      <c r="L35" s="4">
        <v>12</v>
      </c>
      <c r="M35" s="4">
        <v>3</v>
      </c>
      <c r="N35" s="4">
        <v>53</v>
      </c>
      <c r="O35" s="4">
        <v>6</v>
      </c>
      <c r="P35" s="7">
        <f t="shared" si="4"/>
        <v>130</v>
      </c>
      <c r="R35" s="19">
        <v>32</v>
      </c>
      <c r="S35" s="39" t="s">
        <v>28</v>
      </c>
      <c r="T35" s="39">
        <v>18</v>
      </c>
      <c r="U35" s="4">
        <v>6</v>
      </c>
      <c r="V35" s="4">
        <v>80</v>
      </c>
      <c r="W35" s="4">
        <v>5</v>
      </c>
      <c r="X35" s="4">
        <v>5</v>
      </c>
      <c r="Y35" s="4">
        <v>23</v>
      </c>
      <c r="Z35" s="4">
        <v>3</v>
      </c>
      <c r="AA35" s="4">
        <v>48</v>
      </c>
      <c r="AB35" s="4">
        <v>9</v>
      </c>
      <c r="AC35" s="7">
        <f t="shared" si="0"/>
        <v>179</v>
      </c>
    </row>
    <row r="36" spans="2:29" x14ac:dyDescent="0.2">
      <c r="B36" s="28">
        <v>33</v>
      </c>
      <c r="C36" s="5" t="s">
        <v>33</v>
      </c>
      <c r="D36" s="29">
        <v>31</v>
      </c>
      <c r="E36" s="29">
        <v>0</v>
      </c>
      <c r="F36" s="6">
        <v>1</v>
      </c>
      <c r="G36" s="30">
        <v>0</v>
      </c>
      <c r="H36" s="6">
        <v>7</v>
      </c>
      <c r="I36" s="6">
        <v>64</v>
      </c>
      <c r="J36" s="6">
        <v>2</v>
      </c>
      <c r="K36" s="6">
        <v>6</v>
      </c>
      <c r="L36" s="6">
        <v>7</v>
      </c>
      <c r="M36" s="6">
        <v>5</v>
      </c>
      <c r="N36" s="6">
        <v>51</v>
      </c>
      <c r="O36" s="6">
        <v>8</v>
      </c>
      <c r="P36" s="5">
        <f t="shared" si="4"/>
        <v>150</v>
      </c>
      <c r="R36" s="63"/>
      <c r="S36" s="63"/>
      <c r="T36" s="1" t="s">
        <v>18</v>
      </c>
      <c r="U36" s="10">
        <f>AVERAGE(U4:U35)</f>
        <v>4.3125</v>
      </c>
      <c r="V36" s="11">
        <f t="shared" ref="V36:AC36" si="5">AVERAGE(V4:V35)</f>
        <v>78.875</v>
      </c>
      <c r="W36" s="11">
        <f t="shared" si="5"/>
        <v>6.34375</v>
      </c>
      <c r="X36" s="11">
        <f t="shared" si="5"/>
        <v>6.5</v>
      </c>
      <c r="Y36" s="11">
        <f t="shared" si="5"/>
        <v>25.5</v>
      </c>
      <c r="Z36" s="11">
        <f t="shared" si="5"/>
        <v>5.4375</v>
      </c>
      <c r="AA36" s="11">
        <f t="shared" si="5"/>
        <v>55.75</v>
      </c>
      <c r="AB36" s="11">
        <f t="shared" si="5"/>
        <v>10.03125</v>
      </c>
      <c r="AC36" s="12">
        <f>AVERAGE(AC4:AC35)</f>
        <v>192.75</v>
      </c>
    </row>
    <row r="37" spans="2:29" ht="16" thickBot="1" x14ac:dyDescent="0.25">
      <c r="B37" s="21">
        <v>34</v>
      </c>
      <c r="C37" s="7" t="s">
        <v>33</v>
      </c>
      <c r="D37" s="22">
        <v>31</v>
      </c>
      <c r="E37" s="22">
        <v>75</v>
      </c>
      <c r="F37" s="4">
        <v>0.97</v>
      </c>
      <c r="G37" s="20">
        <v>0</v>
      </c>
      <c r="H37" s="4">
        <v>1</v>
      </c>
      <c r="I37" s="4">
        <v>61</v>
      </c>
      <c r="J37" s="4">
        <v>4</v>
      </c>
      <c r="K37" s="4">
        <v>9</v>
      </c>
      <c r="L37" s="4">
        <v>10</v>
      </c>
      <c r="M37" s="4">
        <v>1</v>
      </c>
      <c r="N37" s="4">
        <v>36</v>
      </c>
      <c r="O37" s="4">
        <v>5</v>
      </c>
      <c r="P37" s="7">
        <f t="shared" si="4"/>
        <v>127</v>
      </c>
      <c r="R37" s="50"/>
      <c r="S37" s="50"/>
      <c r="T37" s="19" t="s">
        <v>19</v>
      </c>
      <c r="U37" s="13">
        <f>STDEV(U4:U35)</f>
        <v>2.5328487085977245</v>
      </c>
      <c r="V37" s="14">
        <f t="shared" ref="V37:AC37" si="6">STDEV(V4:V35)</f>
        <v>13.273184220632166</v>
      </c>
      <c r="W37" s="14">
        <f t="shared" si="6"/>
        <v>2.2231824762220138</v>
      </c>
      <c r="X37" s="14">
        <f t="shared" si="6"/>
        <v>1.5862310778250641</v>
      </c>
      <c r="Y37" s="14">
        <f t="shared" si="6"/>
        <v>5.9078952095015715</v>
      </c>
      <c r="Z37" s="14">
        <f t="shared" si="6"/>
        <v>2.4354571671255534</v>
      </c>
      <c r="AA37" s="14">
        <f t="shared" si="6"/>
        <v>9.4698162260330427</v>
      </c>
      <c r="AB37" s="14">
        <f t="shared" si="6"/>
        <v>2.2645141186462907</v>
      </c>
      <c r="AC37" s="15">
        <f t="shared" si="6"/>
        <v>19.777797913887699</v>
      </c>
    </row>
    <row r="38" spans="2:29" ht="16" thickBot="1" x14ac:dyDescent="0.25">
      <c r="B38" s="28" t="s">
        <v>17</v>
      </c>
      <c r="C38" s="5" t="s">
        <v>33</v>
      </c>
      <c r="D38" s="29">
        <v>31</v>
      </c>
      <c r="E38" s="29">
        <v>100</v>
      </c>
      <c r="F38" s="6">
        <v>0.95</v>
      </c>
      <c r="G38" s="30">
        <v>32</v>
      </c>
      <c r="H38" s="6">
        <v>0</v>
      </c>
      <c r="I38" s="6">
        <v>53</v>
      </c>
      <c r="J38" s="6">
        <v>0</v>
      </c>
      <c r="K38" s="6">
        <v>2</v>
      </c>
      <c r="L38" s="6">
        <v>6</v>
      </c>
      <c r="M38" s="6">
        <v>3</v>
      </c>
      <c r="N38" s="6">
        <v>13</v>
      </c>
      <c r="O38" s="6">
        <v>6</v>
      </c>
      <c r="P38" s="5">
        <f t="shared" si="4"/>
        <v>83</v>
      </c>
      <c r="T38" s="46" t="s">
        <v>36</v>
      </c>
      <c r="U38" s="47">
        <f>MEDIAN(U4:U35)</f>
        <v>5</v>
      </c>
      <c r="V38" s="47">
        <f t="shared" ref="V38:AC38" si="7">MEDIAN(V4:V35)</f>
        <v>80.5</v>
      </c>
      <c r="W38" s="47">
        <f t="shared" si="7"/>
        <v>6</v>
      </c>
      <c r="X38" s="47">
        <f t="shared" si="7"/>
        <v>6</v>
      </c>
      <c r="Y38" s="47">
        <f t="shared" si="7"/>
        <v>25</v>
      </c>
      <c r="Z38" s="47">
        <f t="shared" si="7"/>
        <v>5.5</v>
      </c>
      <c r="AA38" s="47">
        <f t="shared" si="7"/>
        <v>53.5</v>
      </c>
      <c r="AB38" s="47">
        <f t="shared" si="7"/>
        <v>9</v>
      </c>
      <c r="AC38" s="48">
        <f>MEDIAN(AC4:AC35)</f>
        <v>193</v>
      </c>
    </row>
    <row r="39" spans="2:29" ht="16" thickBot="1" x14ac:dyDescent="0.25">
      <c r="B39" s="21">
        <v>36</v>
      </c>
      <c r="C39" s="7" t="s">
        <v>33</v>
      </c>
      <c r="D39" s="22">
        <v>31</v>
      </c>
      <c r="E39" s="22">
        <v>13</v>
      </c>
      <c r="F39" s="4">
        <v>0.76</v>
      </c>
      <c r="G39" s="20">
        <v>13</v>
      </c>
      <c r="H39" s="4">
        <v>3</v>
      </c>
      <c r="I39" s="4">
        <v>58</v>
      </c>
      <c r="J39" s="4">
        <v>6</v>
      </c>
      <c r="K39" s="4">
        <v>5</v>
      </c>
      <c r="L39" s="4">
        <v>20</v>
      </c>
      <c r="M39" s="4">
        <v>3</v>
      </c>
      <c r="N39" s="4">
        <v>40</v>
      </c>
      <c r="O39" s="4">
        <v>6</v>
      </c>
      <c r="P39" s="7">
        <f t="shared" si="4"/>
        <v>141</v>
      </c>
      <c r="U39" s="42" t="s">
        <v>7</v>
      </c>
      <c r="V39" s="40" t="s">
        <v>8</v>
      </c>
      <c r="W39" s="40" t="s">
        <v>9</v>
      </c>
      <c r="X39" s="40" t="s">
        <v>10</v>
      </c>
      <c r="Y39" s="40" t="s">
        <v>11</v>
      </c>
      <c r="Z39" s="40" t="s">
        <v>12</v>
      </c>
      <c r="AA39" s="40" t="s">
        <v>13</v>
      </c>
      <c r="AB39" s="41" t="s">
        <v>14</v>
      </c>
      <c r="AC39" s="41" t="s">
        <v>3</v>
      </c>
    </row>
    <row r="40" spans="2:29" x14ac:dyDescent="0.2">
      <c r="B40" s="28">
        <v>37</v>
      </c>
      <c r="C40" s="5" t="s">
        <v>33</v>
      </c>
      <c r="D40" s="29">
        <v>31</v>
      </c>
      <c r="E40" s="29">
        <v>100</v>
      </c>
      <c r="F40" s="6">
        <v>0.89</v>
      </c>
      <c r="G40" s="30">
        <v>86</v>
      </c>
      <c r="H40" s="6">
        <v>5</v>
      </c>
      <c r="I40" s="6">
        <v>70</v>
      </c>
      <c r="J40" s="6">
        <v>5</v>
      </c>
      <c r="K40" s="6">
        <v>10</v>
      </c>
      <c r="L40" s="6">
        <v>10</v>
      </c>
      <c r="M40" s="6">
        <v>2</v>
      </c>
      <c r="N40" s="6">
        <v>44</v>
      </c>
      <c r="O40" s="6">
        <v>10</v>
      </c>
      <c r="P40" s="5">
        <f t="shared" si="4"/>
        <v>156</v>
      </c>
      <c r="R40" t="s">
        <v>43</v>
      </c>
    </row>
    <row r="41" spans="2:29" x14ac:dyDescent="0.2">
      <c r="B41" s="21">
        <v>38</v>
      </c>
      <c r="C41" s="7" t="s">
        <v>33</v>
      </c>
      <c r="D41" s="22">
        <v>31</v>
      </c>
      <c r="E41" s="22">
        <v>25</v>
      </c>
      <c r="F41" s="4">
        <v>0.97</v>
      </c>
      <c r="G41" s="20">
        <v>25</v>
      </c>
      <c r="H41" s="4">
        <v>4</v>
      </c>
      <c r="I41" s="4">
        <v>52</v>
      </c>
      <c r="J41" s="4">
        <v>4</v>
      </c>
      <c r="K41" s="4">
        <v>4</v>
      </c>
      <c r="L41" s="4">
        <v>9</v>
      </c>
      <c r="M41" s="4">
        <v>2</v>
      </c>
      <c r="N41" s="4">
        <v>52</v>
      </c>
      <c r="O41" s="4">
        <v>7</v>
      </c>
      <c r="P41" s="7">
        <f t="shared" si="4"/>
        <v>134</v>
      </c>
    </row>
    <row r="42" spans="2:29" x14ac:dyDescent="0.2">
      <c r="B42" s="28">
        <v>39</v>
      </c>
      <c r="C42" s="5" t="s">
        <v>33</v>
      </c>
      <c r="D42" s="29">
        <v>31</v>
      </c>
      <c r="E42" s="29">
        <v>27</v>
      </c>
      <c r="F42" s="6">
        <v>0.96</v>
      </c>
      <c r="G42" s="30">
        <v>5</v>
      </c>
      <c r="H42" s="6">
        <v>4</v>
      </c>
      <c r="I42" s="6">
        <v>64</v>
      </c>
      <c r="J42" s="6">
        <v>5</v>
      </c>
      <c r="K42" s="6">
        <v>6</v>
      </c>
      <c r="L42" s="6">
        <v>15</v>
      </c>
      <c r="M42" s="6">
        <v>2</v>
      </c>
      <c r="N42" s="6">
        <v>40</v>
      </c>
      <c r="O42" s="6">
        <v>8</v>
      </c>
      <c r="P42" s="5">
        <f t="shared" si="4"/>
        <v>144</v>
      </c>
    </row>
    <row r="43" spans="2:29" x14ac:dyDescent="0.2">
      <c r="B43" s="21">
        <v>40</v>
      </c>
      <c r="C43" s="7" t="s">
        <v>33</v>
      </c>
      <c r="D43" s="22">
        <v>31</v>
      </c>
      <c r="E43" s="22">
        <v>0</v>
      </c>
      <c r="F43" s="4">
        <v>1</v>
      </c>
      <c r="G43" s="20">
        <v>0</v>
      </c>
      <c r="H43" s="4">
        <v>0</v>
      </c>
      <c r="I43" s="4">
        <v>49</v>
      </c>
      <c r="J43" s="4">
        <v>2</v>
      </c>
      <c r="K43" s="4">
        <v>3</v>
      </c>
      <c r="L43" s="4">
        <v>12</v>
      </c>
      <c r="M43" s="4">
        <v>5</v>
      </c>
      <c r="N43" s="4">
        <v>8</v>
      </c>
      <c r="O43" s="4">
        <v>7</v>
      </c>
      <c r="P43" s="7">
        <f t="shared" si="4"/>
        <v>86</v>
      </c>
    </row>
    <row r="44" spans="2:29" x14ac:dyDescent="0.2">
      <c r="B44" s="28">
        <v>41</v>
      </c>
      <c r="C44" s="5" t="s">
        <v>33</v>
      </c>
      <c r="D44" s="29">
        <v>31</v>
      </c>
      <c r="E44" s="29">
        <v>100</v>
      </c>
      <c r="F44" s="6">
        <v>0.87</v>
      </c>
      <c r="G44" s="30">
        <v>100</v>
      </c>
      <c r="H44" s="6">
        <v>5</v>
      </c>
      <c r="I44" s="6">
        <v>63</v>
      </c>
      <c r="J44" s="6">
        <v>5</v>
      </c>
      <c r="K44" s="6">
        <v>5</v>
      </c>
      <c r="L44" s="6">
        <v>19</v>
      </c>
      <c r="M44" s="6">
        <v>5</v>
      </c>
      <c r="N44" s="6">
        <v>41</v>
      </c>
      <c r="O44" s="6">
        <v>9</v>
      </c>
      <c r="P44" s="5">
        <f t="shared" si="4"/>
        <v>152</v>
      </c>
    </row>
    <row r="45" spans="2:29" x14ac:dyDescent="0.2">
      <c r="B45" s="21">
        <v>42</v>
      </c>
      <c r="C45" s="7" t="s">
        <v>33</v>
      </c>
      <c r="D45" s="22">
        <v>31</v>
      </c>
      <c r="E45" s="22">
        <v>0</v>
      </c>
      <c r="F45" s="4">
        <v>1</v>
      </c>
      <c r="G45" s="20">
        <v>0</v>
      </c>
      <c r="H45" s="4">
        <v>0</v>
      </c>
      <c r="I45" s="4">
        <v>50</v>
      </c>
      <c r="J45" s="4">
        <v>1</v>
      </c>
      <c r="K45" s="4">
        <v>4</v>
      </c>
      <c r="L45" s="4">
        <v>12</v>
      </c>
      <c r="M45" s="4">
        <v>4</v>
      </c>
      <c r="N45" s="4">
        <v>40</v>
      </c>
      <c r="O45" s="4">
        <v>8</v>
      </c>
      <c r="P45" s="7">
        <f t="shared" si="4"/>
        <v>119</v>
      </c>
    </row>
    <row r="46" spans="2:29" ht="16" thickBot="1" x14ac:dyDescent="0.25">
      <c r="B46" s="31">
        <v>43</v>
      </c>
      <c r="C46" s="35" t="s">
        <v>33</v>
      </c>
      <c r="D46" s="33">
        <v>31</v>
      </c>
      <c r="E46" s="33">
        <v>0</v>
      </c>
      <c r="F46" s="32">
        <v>1</v>
      </c>
      <c r="G46" s="34">
        <v>0</v>
      </c>
      <c r="H46" s="6">
        <v>4</v>
      </c>
      <c r="I46" s="6">
        <v>57</v>
      </c>
      <c r="J46" s="6">
        <v>4</v>
      </c>
      <c r="K46" s="6">
        <v>4</v>
      </c>
      <c r="L46" s="6">
        <v>10</v>
      </c>
      <c r="M46" s="6">
        <v>3</v>
      </c>
      <c r="N46" s="6">
        <v>32</v>
      </c>
      <c r="O46" s="6">
        <v>8</v>
      </c>
      <c r="P46" s="5">
        <f t="shared" si="4"/>
        <v>122</v>
      </c>
    </row>
    <row r="47" spans="2:29" ht="16" thickBot="1" x14ac:dyDescent="0.25">
      <c r="B47" s="64"/>
      <c r="C47" s="65"/>
      <c r="D47" s="65"/>
      <c r="E47" s="65"/>
      <c r="F47" s="65"/>
      <c r="G47" s="66" t="s">
        <v>44</v>
      </c>
      <c r="H47" s="67">
        <f>COUNT(H4:H46)</f>
        <v>36</v>
      </c>
      <c r="I47" s="68">
        <f t="shared" ref="I47:O47" si="8">COUNT(I4:I46)</f>
        <v>36</v>
      </c>
      <c r="J47" s="68">
        <f t="shared" si="8"/>
        <v>36</v>
      </c>
      <c r="K47" s="68">
        <f t="shared" si="8"/>
        <v>36</v>
      </c>
      <c r="L47" s="68">
        <f t="shared" si="8"/>
        <v>36</v>
      </c>
      <c r="M47" s="68">
        <f t="shared" si="8"/>
        <v>36</v>
      </c>
      <c r="N47" s="68">
        <f t="shared" si="8"/>
        <v>36</v>
      </c>
      <c r="O47" s="69">
        <f t="shared" si="8"/>
        <v>36</v>
      </c>
      <c r="P47" s="70">
        <f>COUNT(P4:P46)</f>
        <v>36</v>
      </c>
    </row>
    <row r="48" spans="2:29" x14ac:dyDescent="0.2">
      <c r="B48" s="4"/>
      <c r="C48" s="4"/>
      <c r="D48" s="4"/>
      <c r="E48" s="4"/>
      <c r="F48" s="4"/>
      <c r="G48" s="17" t="s">
        <v>18</v>
      </c>
      <c r="H48" s="10">
        <f>AVERAGE(H4:H46)</f>
        <v>3.2222222222222223</v>
      </c>
      <c r="I48" s="11">
        <f t="shared" ref="I48:P48" si="9">AVERAGE(I4:I46)</f>
        <v>60.861111111111114</v>
      </c>
      <c r="J48" s="11">
        <f t="shared" si="9"/>
        <v>4.6944444444444446</v>
      </c>
      <c r="K48" s="11">
        <f t="shared" si="9"/>
        <v>5.833333333333333</v>
      </c>
      <c r="L48" s="11">
        <f t="shared" si="9"/>
        <v>10.194444444444445</v>
      </c>
      <c r="M48" s="11">
        <f t="shared" si="9"/>
        <v>3.2777777777777777</v>
      </c>
      <c r="N48" s="11">
        <f t="shared" si="9"/>
        <v>41.638888888888886</v>
      </c>
      <c r="O48" s="11">
        <f t="shared" si="9"/>
        <v>8.25</v>
      </c>
      <c r="P48" s="12">
        <f>AVERAGE(P4:P46)</f>
        <v>137.97222222222223</v>
      </c>
    </row>
    <row r="49" spans="2:16" ht="16" thickBot="1" x14ac:dyDescent="0.25">
      <c r="C49" s="4"/>
      <c r="D49" s="4"/>
      <c r="E49" s="4"/>
      <c r="F49" s="4"/>
      <c r="G49" s="17" t="s">
        <v>19</v>
      </c>
      <c r="H49" s="43">
        <f>STDEV(H4:H46)</f>
        <v>1.9288947406830992</v>
      </c>
      <c r="I49" s="44">
        <f t="shared" ref="I49:P49" si="10">STDEV(I4:I46)</f>
        <v>12.678784930015473</v>
      </c>
      <c r="J49" s="44">
        <f t="shared" si="10"/>
        <v>1.9245696282463398</v>
      </c>
      <c r="K49" s="44">
        <f t="shared" si="10"/>
        <v>1.9784553859730358</v>
      </c>
      <c r="L49" s="44">
        <f t="shared" si="10"/>
        <v>4.8036857542304761</v>
      </c>
      <c r="M49" s="44">
        <f t="shared" si="10"/>
        <v>1.5044906325703939</v>
      </c>
      <c r="N49" s="44">
        <f t="shared" si="10"/>
        <v>12.222117604169856</v>
      </c>
      <c r="O49" s="44">
        <f t="shared" si="10"/>
        <v>2.4304614494253673</v>
      </c>
      <c r="P49" s="45">
        <f t="shared" si="10"/>
        <v>24.033888111950979</v>
      </c>
    </row>
    <row r="50" spans="2:16" ht="16" thickBot="1" x14ac:dyDescent="0.25">
      <c r="G50" s="46" t="s">
        <v>36</v>
      </c>
      <c r="H50" s="49">
        <f>MEDIAN(H4:H46)</f>
        <v>3</v>
      </c>
      <c r="I50" s="47">
        <f t="shared" ref="I50:P50" si="11">MEDIAN(I4:I46)</f>
        <v>60.5</v>
      </c>
      <c r="J50" s="47">
        <f t="shared" si="11"/>
        <v>5</v>
      </c>
      <c r="K50" s="47">
        <f t="shared" si="11"/>
        <v>6</v>
      </c>
      <c r="L50" s="47">
        <f t="shared" si="11"/>
        <v>9.5</v>
      </c>
      <c r="M50" s="47">
        <f t="shared" si="11"/>
        <v>3</v>
      </c>
      <c r="N50" s="47">
        <f t="shared" si="11"/>
        <v>41.5</v>
      </c>
      <c r="O50" s="47">
        <f t="shared" si="11"/>
        <v>8</v>
      </c>
      <c r="P50" s="48">
        <f>MEDIAN(P4:P46)</f>
        <v>138.5</v>
      </c>
    </row>
    <row r="51" spans="2:16" ht="16" thickBot="1" x14ac:dyDescent="0.25">
      <c r="H51" s="42" t="s">
        <v>7</v>
      </c>
      <c r="I51" s="40" t="s">
        <v>8</v>
      </c>
      <c r="J51" s="40" t="s">
        <v>9</v>
      </c>
      <c r="K51" s="40" t="s">
        <v>10</v>
      </c>
      <c r="L51" s="40" t="s">
        <v>11</v>
      </c>
      <c r="M51" s="40" t="s">
        <v>12</v>
      </c>
      <c r="N51" s="40" t="s">
        <v>13</v>
      </c>
      <c r="O51" s="41" t="s">
        <v>14</v>
      </c>
      <c r="P51" s="41" t="s">
        <v>3</v>
      </c>
    </row>
    <row r="52" spans="2:16" x14ac:dyDescent="0.2">
      <c r="B52" t="s">
        <v>43</v>
      </c>
    </row>
    <row r="53" spans="2:16" x14ac:dyDescent="0.2">
      <c r="B53" t="s">
        <v>37</v>
      </c>
    </row>
    <row r="54" spans="2:16" x14ac:dyDescent="0.2">
      <c r="B54" t="s">
        <v>42</v>
      </c>
    </row>
  </sheetData>
  <mergeCells count="12">
    <mergeCell ref="R36:S36"/>
    <mergeCell ref="S2:S3"/>
    <mergeCell ref="U2:AB2"/>
    <mergeCell ref="AC2:AC3"/>
    <mergeCell ref="R2:R3"/>
    <mergeCell ref="T2:T3"/>
    <mergeCell ref="B2:B3"/>
    <mergeCell ref="C2:C3"/>
    <mergeCell ref="E2:G2"/>
    <mergeCell ref="H2:O2"/>
    <mergeCell ref="P2:P3"/>
    <mergeCell ref="D2:D3"/>
  </mergeCells>
  <phoneticPr fontId="6" type="noConversion"/>
  <pageMargins left="0.7" right="0.7" top="0.75" bottom="0.75" header="0.3" footer="0.3"/>
  <pageSetup orientation="portrait" r:id="rId1"/>
  <ignoredErrors>
    <ignoredError sqref="B9 B28:B30 E25:G25 B37:B46 E31:G31 E4:G4 E5:G5 E10:G10 E24:G24 B6 E6:P6 B7 E7:P7 B8 E8:P8 E9:P9 B11:B22 E11:P22 E23:G23 B26:B27 E26:P27 E28:P30 B32:B36 E32:P36 E37:P46 AC20:AC21 AC22:AC23 AC4:AC19 AC24:AC35" formulaRange="1"/>
    <ignoredError sqref="C23:C24 C3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Campbell</dc:creator>
  <cp:lastModifiedBy>Clare V. H. Baker</cp:lastModifiedBy>
  <dcterms:created xsi:type="dcterms:W3CDTF">2023-11-06T14:55:13Z</dcterms:created>
  <dcterms:modified xsi:type="dcterms:W3CDTF">2024-02-22T21:44:12Z</dcterms:modified>
</cp:coreProperties>
</file>